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E0E3A13-23E7-4948-AEBC-2ECFE84B016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국장" sheetId="1" r:id="rId1"/>
    <sheet name="미장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4" i="2" l="1"/>
  <c r="H204" i="2"/>
  <c r="B204" i="2"/>
  <c r="I203" i="2"/>
  <c r="H203" i="2"/>
  <c r="B203" i="2"/>
  <c r="I202" i="2"/>
  <c r="H202" i="2"/>
  <c r="B202" i="2"/>
  <c r="I201" i="2"/>
  <c r="H201" i="2"/>
  <c r="B201" i="2"/>
  <c r="I200" i="2"/>
  <c r="H200" i="2"/>
  <c r="B200" i="2"/>
  <c r="I199" i="2"/>
  <c r="H199" i="2"/>
  <c r="B199" i="2"/>
  <c r="I198" i="2"/>
  <c r="H198" i="2"/>
  <c r="B198" i="2"/>
  <c r="I197" i="2"/>
  <c r="H197" i="2"/>
  <c r="B197" i="2"/>
  <c r="I196" i="2"/>
  <c r="H196" i="2"/>
  <c r="B196" i="2"/>
  <c r="I195" i="2"/>
  <c r="H195" i="2"/>
  <c r="B195" i="2"/>
  <c r="I194" i="2"/>
  <c r="H194" i="2"/>
  <c r="B194" i="2"/>
  <c r="I193" i="2"/>
  <c r="H193" i="2"/>
  <c r="B193" i="2"/>
  <c r="I192" i="2"/>
  <c r="H192" i="2"/>
  <c r="B192" i="2"/>
  <c r="I191" i="2"/>
  <c r="H191" i="2"/>
  <c r="B191" i="2"/>
  <c r="I190" i="2"/>
  <c r="H190" i="2"/>
  <c r="B190" i="2"/>
  <c r="I189" i="2"/>
  <c r="H189" i="2"/>
  <c r="B189" i="2"/>
  <c r="I188" i="2"/>
  <c r="H188" i="2"/>
  <c r="B188" i="2"/>
  <c r="I187" i="2"/>
  <c r="H187" i="2"/>
  <c r="B187" i="2"/>
  <c r="I186" i="2"/>
  <c r="H186" i="2"/>
  <c r="B186" i="2"/>
  <c r="I185" i="2"/>
  <c r="H185" i="2"/>
  <c r="B185" i="2"/>
  <c r="I184" i="2"/>
  <c r="H184" i="2"/>
  <c r="B184" i="2"/>
  <c r="I183" i="2"/>
  <c r="H183" i="2"/>
  <c r="B183" i="2"/>
  <c r="I182" i="2"/>
  <c r="H182" i="2"/>
  <c r="B182" i="2"/>
  <c r="I181" i="2"/>
  <c r="H181" i="2"/>
  <c r="B181" i="2"/>
  <c r="I180" i="2"/>
  <c r="H180" i="2"/>
  <c r="B180" i="2"/>
  <c r="I179" i="2"/>
  <c r="H179" i="2"/>
  <c r="B179" i="2"/>
  <c r="I178" i="2"/>
  <c r="H178" i="2"/>
  <c r="B178" i="2"/>
  <c r="I177" i="2"/>
  <c r="H177" i="2"/>
  <c r="B177" i="2"/>
  <c r="I176" i="2"/>
  <c r="H176" i="2"/>
  <c r="B176" i="2"/>
  <c r="I175" i="2"/>
  <c r="H175" i="2"/>
  <c r="B175" i="2"/>
  <c r="I174" i="2"/>
  <c r="H174" i="2"/>
  <c r="B174" i="2"/>
  <c r="I173" i="2"/>
  <c r="H173" i="2"/>
  <c r="B173" i="2"/>
  <c r="I172" i="2"/>
  <c r="H172" i="2"/>
  <c r="B172" i="2"/>
  <c r="I171" i="2"/>
  <c r="H171" i="2"/>
  <c r="B171" i="2"/>
  <c r="I170" i="2"/>
  <c r="H170" i="2"/>
  <c r="B170" i="2"/>
  <c r="I169" i="2"/>
  <c r="H169" i="2"/>
  <c r="B169" i="2"/>
  <c r="I168" i="2"/>
  <c r="H168" i="2"/>
  <c r="B168" i="2"/>
  <c r="I167" i="2"/>
  <c r="H167" i="2"/>
  <c r="B167" i="2"/>
  <c r="I166" i="2"/>
  <c r="H166" i="2"/>
  <c r="B166" i="2"/>
  <c r="I165" i="2"/>
  <c r="H165" i="2"/>
  <c r="B165" i="2"/>
  <c r="I164" i="2"/>
  <c r="H164" i="2"/>
  <c r="B164" i="2"/>
  <c r="I163" i="2"/>
  <c r="H163" i="2"/>
  <c r="B163" i="2"/>
  <c r="I162" i="2"/>
  <c r="H162" i="2"/>
  <c r="B162" i="2"/>
  <c r="I161" i="2"/>
  <c r="H161" i="2"/>
  <c r="B161" i="2"/>
  <c r="I160" i="2"/>
  <c r="H160" i="2"/>
  <c r="B160" i="2"/>
  <c r="I159" i="2"/>
  <c r="H159" i="2"/>
  <c r="B159" i="2"/>
  <c r="I158" i="2"/>
  <c r="H158" i="2"/>
  <c r="B158" i="2"/>
  <c r="I157" i="2"/>
  <c r="H157" i="2"/>
  <c r="B157" i="2"/>
  <c r="I156" i="2"/>
  <c r="H156" i="2"/>
  <c r="B156" i="2"/>
  <c r="I155" i="2"/>
  <c r="H155" i="2"/>
  <c r="B155" i="2"/>
  <c r="I154" i="2"/>
  <c r="H154" i="2"/>
  <c r="B154" i="2"/>
  <c r="I153" i="2"/>
  <c r="H153" i="2"/>
  <c r="B153" i="2"/>
  <c r="I152" i="2"/>
  <c r="H152" i="2"/>
  <c r="B152" i="2"/>
  <c r="I151" i="2"/>
  <c r="H151" i="2"/>
  <c r="B151" i="2"/>
  <c r="I150" i="2"/>
  <c r="H150" i="2"/>
  <c r="B150" i="2"/>
  <c r="I149" i="2"/>
  <c r="H149" i="2"/>
  <c r="B149" i="2"/>
  <c r="I148" i="2"/>
  <c r="H148" i="2"/>
  <c r="B148" i="2"/>
  <c r="I147" i="2"/>
  <c r="H147" i="2"/>
  <c r="B147" i="2"/>
  <c r="I146" i="2"/>
  <c r="H146" i="2"/>
  <c r="B146" i="2"/>
  <c r="I145" i="2"/>
  <c r="H145" i="2"/>
  <c r="B145" i="2"/>
  <c r="I144" i="2"/>
  <c r="H144" i="2"/>
  <c r="B144" i="2"/>
  <c r="I143" i="2"/>
  <c r="H143" i="2"/>
  <c r="B143" i="2"/>
  <c r="I142" i="2"/>
  <c r="H142" i="2"/>
  <c r="B142" i="2"/>
  <c r="I141" i="2"/>
  <c r="H141" i="2"/>
  <c r="B141" i="2"/>
  <c r="I140" i="2"/>
  <c r="H140" i="2"/>
  <c r="B140" i="2"/>
  <c r="I139" i="2"/>
  <c r="H139" i="2"/>
  <c r="B139" i="2"/>
  <c r="I138" i="2"/>
  <c r="H138" i="2"/>
  <c r="B138" i="2"/>
  <c r="I137" i="2"/>
  <c r="H137" i="2"/>
  <c r="B137" i="2"/>
  <c r="I136" i="2"/>
  <c r="H136" i="2"/>
  <c r="B136" i="2"/>
  <c r="I135" i="2"/>
  <c r="H135" i="2"/>
  <c r="B135" i="2"/>
  <c r="I134" i="2"/>
  <c r="H134" i="2"/>
  <c r="B134" i="2"/>
  <c r="I133" i="2"/>
  <c r="H133" i="2"/>
  <c r="B133" i="2"/>
  <c r="I132" i="2"/>
  <c r="H132" i="2"/>
  <c r="B132" i="2"/>
  <c r="I131" i="2"/>
  <c r="H131" i="2"/>
  <c r="B131" i="2"/>
  <c r="I130" i="2"/>
  <c r="H130" i="2"/>
  <c r="B130" i="2"/>
  <c r="I129" i="2"/>
  <c r="H129" i="2"/>
  <c r="B129" i="2"/>
  <c r="I128" i="2"/>
  <c r="H128" i="2"/>
  <c r="B128" i="2"/>
  <c r="I127" i="2"/>
  <c r="H127" i="2"/>
  <c r="B127" i="2"/>
  <c r="I126" i="2"/>
  <c r="H126" i="2"/>
  <c r="B126" i="2"/>
  <c r="I125" i="2"/>
  <c r="H125" i="2"/>
  <c r="B125" i="2"/>
  <c r="I124" i="2"/>
  <c r="H124" i="2"/>
  <c r="B124" i="2"/>
  <c r="I123" i="2"/>
  <c r="H123" i="2"/>
  <c r="B123" i="2"/>
  <c r="I122" i="2"/>
  <c r="H122" i="2"/>
  <c r="B122" i="2"/>
  <c r="I121" i="2"/>
  <c r="H121" i="2"/>
  <c r="B121" i="2"/>
  <c r="I120" i="2"/>
  <c r="H120" i="2"/>
  <c r="B120" i="2"/>
  <c r="I119" i="2"/>
  <c r="H119" i="2"/>
  <c r="B119" i="2"/>
  <c r="I118" i="2"/>
  <c r="H118" i="2"/>
  <c r="B118" i="2"/>
  <c r="I117" i="2"/>
  <c r="H117" i="2"/>
  <c r="B117" i="2"/>
  <c r="I116" i="2"/>
  <c r="H116" i="2"/>
  <c r="B116" i="2"/>
  <c r="I115" i="2"/>
  <c r="H115" i="2"/>
  <c r="B115" i="2"/>
  <c r="I114" i="2"/>
  <c r="H114" i="2"/>
  <c r="B114" i="2"/>
  <c r="I113" i="2"/>
  <c r="H113" i="2"/>
  <c r="B113" i="2"/>
  <c r="I112" i="2"/>
  <c r="H112" i="2"/>
  <c r="B112" i="2"/>
  <c r="I111" i="2"/>
  <c r="H111" i="2"/>
  <c r="B111" i="2"/>
  <c r="I110" i="2"/>
  <c r="H110" i="2"/>
  <c r="B110" i="2"/>
  <c r="I109" i="2"/>
  <c r="H109" i="2"/>
  <c r="B109" i="2"/>
  <c r="I108" i="2"/>
  <c r="H108" i="2"/>
  <c r="B108" i="2"/>
  <c r="I107" i="2"/>
  <c r="H107" i="2"/>
  <c r="B107" i="2"/>
  <c r="I106" i="2"/>
  <c r="H106" i="2"/>
  <c r="B106" i="2"/>
  <c r="I105" i="2"/>
  <c r="H105" i="2"/>
  <c r="B105" i="2"/>
  <c r="I104" i="2"/>
  <c r="H104" i="2"/>
  <c r="B104" i="2"/>
  <c r="I103" i="2"/>
  <c r="H103" i="2"/>
  <c r="B103" i="2"/>
  <c r="I102" i="2"/>
  <c r="H102" i="2"/>
  <c r="B102" i="2"/>
  <c r="I101" i="2"/>
  <c r="H101" i="2"/>
  <c r="B101" i="2"/>
  <c r="I100" i="2"/>
  <c r="H100" i="2"/>
  <c r="B100" i="2"/>
  <c r="I99" i="2"/>
  <c r="H99" i="2"/>
  <c r="B99" i="2"/>
  <c r="I98" i="2"/>
  <c r="H98" i="2"/>
  <c r="B98" i="2"/>
  <c r="I97" i="2"/>
  <c r="H97" i="2"/>
  <c r="B97" i="2"/>
  <c r="I96" i="2"/>
  <c r="H96" i="2"/>
  <c r="B96" i="2"/>
  <c r="I95" i="2"/>
  <c r="H95" i="2"/>
  <c r="B95" i="2"/>
  <c r="I94" i="2"/>
  <c r="H94" i="2"/>
  <c r="B94" i="2"/>
  <c r="I93" i="2"/>
  <c r="H93" i="2"/>
  <c r="B93" i="2"/>
  <c r="I92" i="2"/>
  <c r="H92" i="2"/>
  <c r="B92" i="2"/>
  <c r="I91" i="2"/>
  <c r="H91" i="2"/>
  <c r="B91" i="2"/>
  <c r="I90" i="2"/>
  <c r="H90" i="2"/>
  <c r="B90" i="2"/>
  <c r="I89" i="2"/>
  <c r="H89" i="2"/>
  <c r="B89" i="2"/>
  <c r="I88" i="2"/>
  <c r="H88" i="2"/>
  <c r="B88" i="2"/>
  <c r="I87" i="2"/>
  <c r="H87" i="2"/>
  <c r="B87" i="2"/>
  <c r="I86" i="2"/>
  <c r="H86" i="2"/>
  <c r="B86" i="2"/>
  <c r="I85" i="2"/>
  <c r="H85" i="2"/>
  <c r="B85" i="2"/>
  <c r="I84" i="2"/>
  <c r="H84" i="2"/>
  <c r="B84" i="2"/>
  <c r="I83" i="2"/>
  <c r="H83" i="2"/>
  <c r="B83" i="2"/>
  <c r="I82" i="2"/>
  <c r="H82" i="2"/>
  <c r="B82" i="2"/>
  <c r="I81" i="2"/>
  <c r="H81" i="2"/>
  <c r="B81" i="2"/>
  <c r="I80" i="2"/>
  <c r="H80" i="2"/>
  <c r="B80" i="2"/>
  <c r="I79" i="2"/>
  <c r="H79" i="2"/>
  <c r="B79" i="2"/>
  <c r="I78" i="2"/>
  <c r="H78" i="2"/>
  <c r="B78" i="2"/>
  <c r="I77" i="2"/>
  <c r="H77" i="2"/>
  <c r="B77" i="2"/>
  <c r="I76" i="2"/>
  <c r="H76" i="2"/>
  <c r="B76" i="2"/>
  <c r="I75" i="2"/>
  <c r="H75" i="2"/>
  <c r="B75" i="2"/>
  <c r="I74" i="2"/>
  <c r="H74" i="2"/>
  <c r="B74" i="2"/>
  <c r="I73" i="2"/>
  <c r="H73" i="2"/>
  <c r="B73" i="2"/>
  <c r="I72" i="2"/>
  <c r="H72" i="2"/>
  <c r="B72" i="2"/>
  <c r="I71" i="2"/>
  <c r="H71" i="2"/>
  <c r="B71" i="2"/>
  <c r="I70" i="2"/>
  <c r="H70" i="2"/>
  <c r="B70" i="2"/>
  <c r="I69" i="2"/>
  <c r="H69" i="2"/>
  <c r="B69" i="2"/>
  <c r="I68" i="2"/>
  <c r="H68" i="2"/>
  <c r="B68" i="2"/>
  <c r="I67" i="2"/>
  <c r="H67" i="2"/>
  <c r="B67" i="2"/>
  <c r="I66" i="2"/>
  <c r="H66" i="2"/>
  <c r="B66" i="2"/>
  <c r="I65" i="2"/>
  <c r="H65" i="2"/>
  <c r="B65" i="2"/>
  <c r="I64" i="2"/>
  <c r="H64" i="2"/>
  <c r="B64" i="2"/>
  <c r="I63" i="2"/>
  <c r="H63" i="2"/>
  <c r="B63" i="2"/>
  <c r="I62" i="2"/>
  <c r="H62" i="2"/>
  <c r="B62" i="2"/>
  <c r="I61" i="2"/>
  <c r="H61" i="2"/>
  <c r="B61" i="2"/>
  <c r="I60" i="2"/>
  <c r="H60" i="2"/>
  <c r="B60" i="2"/>
  <c r="I59" i="2"/>
  <c r="H59" i="2"/>
  <c r="B59" i="2"/>
  <c r="I58" i="2"/>
  <c r="H58" i="2"/>
  <c r="B58" i="2"/>
  <c r="I57" i="2"/>
  <c r="H57" i="2"/>
  <c r="B57" i="2"/>
  <c r="I56" i="2"/>
  <c r="H56" i="2"/>
  <c r="B56" i="2"/>
  <c r="I55" i="2"/>
  <c r="H55" i="2"/>
  <c r="B55" i="2"/>
  <c r="I54" i="2"/>
  <c r="H54" i="2"/>
  <c r="B54" i="2"/>
  <c r="I53" i="2"/>
  <c r="H53" i="2"/>
  <c r="B53" i="2"/>
  <c r="I52" i="2"/>
  <c r="H52" i="2"/>
  <c r="B52" i="2"/>
  <c r="I51" i="2"/>
  <c r="H51" i="2"/>
  <c r="B51" i="2"/>
  <c r="I50" i="2"/>
  <c r="H50" i="2"/>
  <c r="B50" i="2"/>
  <c r="I49" i="2"/>
  <c r="H49" i="2"/>
  <c r="B49" i="2"/>
  <c r="I48" i="2"/>
  <c r="H48" i="2"/>
  <c r="B48" i="2"/>
  <c r="I47" i="2"/>
  <c r="H47" i="2"/>
  <c r="B47" i="2"/>
  <c r="I46" i="2"/>
  <c r="H46" i="2"/>
  <c r="B46" i="2"/>
  <c r="I45" i="2"/>
  <c r="H45" i="2"/>
  <c r="B45" i="2"/>
  <c r="I44" i="2"/>
  <c r="H44" i="2"/>
  <c r="B44" i="2"/>
  <c r="I43" i="2"/>
  <c r="H43" i="2"/>
  <c r="B43" i="2"/>
  <c r="I42" i="2"/>
  <c r="H42" i="2"/>
  <c r="B42" i="2"/>
  <c r="I41" i="2"/>
  <c r="H41" i="2"/>
  <c r="B41" i="2"/>
  <c r="I40" i="2"/>
  <c r="H40" i="2"/>
  <c r="B40" i="2"/>
  <c r="I39" i="2"/>
  <c r="H39" i="2"/>
  <c r="B39" i="2"/>
  <c r="I38" i="2"/>
  <c r="H38" i="2"/>
  <c r="B38" i="2"/>
  <c r="I37" i="2"/>
  <c r="H37" i="2"/>
  <c r="B37" i="2"/>
  <c r="I36" i="2"/>
  <c r="H36" i="2"/>
  <c r="B36" i="2"/>
  <c r="I35" i="2"/>
  <c r="H35" i="2"/>
  <c r="B35" i="2"/>
  <c r="I34" i="2"/>
  <c r="H34" i="2"/>
  <c r="B34" i="2"/>
  <c r="I33" i="2"/>
  <c r="H33" i="2"/>
  <c r="B33" i="2"/>
  <c r="I32" i="2"/>
  <c r="H32" i="2"/>
  <c r="B32" i="2"/>
  <c r="I31" i="2"/>
  <c r="H31" i="2"/>
  <c r="B31" i="2"/>
  <c r="I30" i="2"/>
  <c r="H30" i="2"/>
  <c r="B30" i="2"/>
  <c r="I29" i="2"/>
  <c r="H29" i="2"/>
  <c r="B29" i="2"/>
  <c r="I28" i="2"/>
  <c r="H28" i="2"/>
  <c r="B28" i="2"/>
  <c r="I27" i="2"/>
  <c r="H27" i="2"/>
  <c r="B27" i="2"/>
  <c r="I26" i="2"/>
  <c r="H26" i="2"/>
  <c r="B26" i="2"/>
  <c r="I25" i="2"/>
  <c r="H25" i="2"/>
  <c r="B25" i="2"/>
  <c r="I24" i="2"/>
  <c r="H24" i="2"/>
  <c r="B24" i="2"/>
  <c r="I23" i="2"/>
  <c r="H23" i="2"/>
  <c r="B23" i="2"/>
  <c r="I22" i="2"/>
  <c r="H22" i="2"/>
  <c r="B22" i="2"/>
  <c r="I21" i="2"/>
  <c r="H21" i="2"/>
  <c r="B21" i="2"/>
  <c r="I20" i="2"/>
  <c r="H20" i="2"/>
  <c r="B20" i="2"/>
  <c r="I19" i="2"/>
  <c r="H19" i="2"/>
  <c r="B19" i="2"/>
  <c r="I18" i="2"/>
  <c r="H18" i="2"/>
  <c r="B18" i="2"/>
  <c r="I17" i="2"/>
  <c r="H17" i="2"/>
  <c r="B17" i="2"/>
  <c r="I16" i="2"/>
  <c r="H16" i="2"/>
  <c r="B16" i="2"/>
  <c r="I15" i="2"/>
  <c r="H15" i="2"/>
  <c r="B15" i="2"/>
  <c r="I14" i="2"/>
  <c r="H14" i="2"/>
  <c r="B14" i="2"/>
  <c r="I13" i="2"/>
  <c r="H13" i="2"/>
  <c r="B13" i="2"/>
  <c r="I12" i="2"/>
  <c r="H12" i="2"/>
  <c r="B12" i="2"/>
  <c r="I11" i="2"/>
  <c r="H11" i="2"/>
  <c r="B11" i="2"/>
  <c r="I10" i="2"/>
  <c r="H10" i="2"/>
  <c r="B10" i="2"/>
  <c r="I9" i="2"/>
  <c r="H9" i="2"/>
  <c r="B9" i="2"/>
  <c r="F6" i="2"/>
  <c r="E6" i="2"/>
  <c r="D6" i="2"/>
  <c r="C6" i="2"/>
  <c r="B6" i="2"/>
  <c r="A6" i="2"/>
  <c r="I132" i="1"/>
  <c r="H132" i="1"/>
  <c r="B132" i="1"/>
  <c r="I131" i="1"/>
  <c r="H131" i="1"/>
  <c r="B131" i="1"/>
  <c r="I130" i="1"/>
  <c r="H130" i="1"/>
  <c r="B130" i="1"/>
  <c r="I129" i="1"/>
  <c r="H129" i="1"/>
  <c r="B129" i="1"/>
  <c r="I128" i="1"/>
  <c r="H128" i="1"/>
  <c r="B128" i="1"/>
  <c r="I127" i="1"/>
  <c r="H127" i="1"/>
  <c r="B127" i="1"/>
  <c r="I126" i="1"/>
  <c r="H126" i="1"/>
  <c r="B126" i="1"/>
  <c r="I125" i="1"/>
  <c r="H125" i="1"/>
  <c r="B125" i="1"/>
  <c r="I124" i="1"/>
  <c r="H124" i="1"/>
  <c r="B124" i="1"/>
  <c r="I123" i="1"/>
  <c r="H123" i="1"/>
  <c r="B123" i="1"/>
  <c r="I122" i="1"/>
  <c r="H122" i="1"/>
  <c r="B122" i="1"/>
  <c r="I121" i="1"/>
  <c r="H121" i="1"/>
  <c r="B121" i="1"/>
  <c r="I120" i="1"/>
  <c r="H120" i="1"/>
  <c r="B120" i="1"/>
  <c r="I119" i="1"/>
  <c r="H119" i="1"/>
  <c r="B119" i="1"/>
  <c r="I118" i="1"/>
  <c r="H118" i="1"/>
  <c r="B118" i="1"/>
  <c r="I117" i="1"/>
  <c r="H117" i="1"/>
  <c r="B117" i="1"/>
  <c r="I116" i="1"/>
  <c r="H116" i="1"/>
  <c r="B116" i="1"/>
  <c r="I115" i="1"/>
  <c r="H115" i="1"/>
  <c r="B115" i="1"/>
  <c r="I114" i="1"/>
  <c r="H114" i="1"/>
  <c r="B114" i="1"/>
  <c r="I113" i="1"/>
  <c r="H113" i="1"/>
  <c r="B113" i="1"/>
  <c r="I112" i="1"/>
  <c r="H112" i="1"/>
  <c r="B112" i="1"/>
  <c r="I111" i="1"/>
  <c r="H111" i="1"/>
  <c r="B111" i="1"/>
  <c r="I110" i="1"/>
  <c r="H110" i="1"/>
  <c r="B110" i="1"/>
  <c r="I109" i="1"/>
  <c r="H109" i="1"/>
  <c r="B109" i="1"/>
  <c r="I108" i="1"/>
  <c r="H108" i="1"/>
  <c r="B108" i="1"/>
  <c r="I107" i="1"/>
  <c r="H107" i="1"/>
  <c r="B107" i="1"/>
  <c r="I106" i="1"/>
  <c r="H106" i="1"/>
  <c r="B106" i="1"/>
  <c r="I105" i="1"/>
  <c r="H105" i="1"/>
  <c r="B105" i="1"/>
  <c r="I104" i="1"/>
  <c r="H104" i="1"/>
  <c r="B104" i="1"/>
  <c r="I103" i="1"/>
  <c r="H103" i="1"/>
  <c r="B103" i="1"/>
  <c r="I102" i="1"/>
  <c r="H102" i="1"/>
  <c r="B102" i="1"/>
  <c r="I101" i="1"/>
  <c r="H101" i="1"/>
  <c r="B101" i="1"/>
  <c r="I100" i="1"/>
  <c r="H100" i="1"/>
  <c r="B100" i="1"/>
  <c r="I99" i="1"/>
  <c r="H99" i="1"/>
  <c r="B99" i="1"/>
  <c r="I98" i="1"/>
  <c r="H98" i="1"/>
  <c r="B98" i="1"/>
  <c r="I97" i="1"/>
  <c r="H97" i="1"/>
  <c r="B97" i="1"/>
  <c r="I96" i="1"/>
  <c r="H96" i="1"/>
  <c r="B96" i="1"/>
  <c r="I95" i="1"/>
  <c r="H95" i="1"/>
  <c r="B95" i="1"/>
  <c r="I94" i="1"/>
  <c r="H94" i="1"/>
  <c r="B94" i="1"/>
  <c r="I93" i="1"/>
  <c r="H93" i="1"/>
  <c r="B93" i="1"/>
  <c r="I92" i="1"/>
  <c r="H92" i="1"/>
  <c r="B92" i="1"/>
  <c r="I91" i="1"/>
  <c r="H91" i="1"/>
  <c r="B91" i="1"/>
  <c r="I90" i="1"/>
  <c r="H90" i="1"/>
  <c r="B90" i="1"/>
  <c r="I89" i="1"/>
  <c r="H89" i="1"/>
  <c r="B89" i="1"/>
  <c r="I88" i="1"/>
  <c r="H88" i="1"/>
  <c r="B88" i="1"/>
  <c r="I87" i="1"/>
  <c r="H87" i="1"/>
  <c r="B87" i="1"/>
  <c r="I86" i="1"/>
  <c r="H86" i="1"/>
  <c r="B86" i="1"/>
  <c r="I85" i="1"/>
  <c r="H85" i="1"/>
  <c r="B85" i="1"/>
  <c r="I84" i="1"/>
  <c r="H84" i="1"/>
  <c r="B84" i="1"/>
  <c r="I83" i="1"/>
  <c r="H83" i="1"/>
  <c r="B83" i="1"/>
  <c r="I82" i="1"/>
  <c r="H82" i="1"/>
  <c r="B82" i="1"/>
  <c r="I81" i="1"/>
  <c r="H81" i="1"/>
  <c r="B81" i="1"/>
  <c r="I80" i="1"/>
  <c r="H80" i="1"/>
  <c r="B80" i="1"/>
  <c r="I79" i="1"/>
  <c r="H79" i="1"/>
  <c r="B79" i="1"/>
  <c r="I78" i="1"/>
  <c r="H78" i="1"/>
  <c r="B78" i="1"/>
  <c r="I77" i="1"/>
  <c r="H77" i="1"/>
  <c r="B77" i="1"/>
  <c r="I76" i="1"/>
  <c r="H76" i="1"/>
  <c r="B76" i="1"/>
  <c r="I75" i="1"/>
  <c r="H75" i="1"/>
  <c r="B75" i="1"/>
  <c r="I74" i="1"/>
  <c r="H74" i="1"/>
  <c r="B74" i="1"/>
  <c r="I73" i="1"/>
  <c r="H73" i="1"/>
  <c r="B73" i="1"/>
  <c r="I72" i="1"/>
  <c r="H72" i="1"/>
  <c r="B72" i="1"/>
  <c r="I71" i="1"/>
  <c r="H71" i="1"/>
  <c r="B71" i="1"/>
  <c r="I70" i="1"/>
  <c r="H70" i="1"/>
  <c r="B70" i="1"/>
  <c r="I69" i="1"/>
  <c r="H69" i="1"/>
  <c r="B69" i="1"/>
  <c r="I68" i="1"/>
  <c r="H68" i="1"/>
  <c r="B68" i="1"/>
  <c r="I67" i="1"/>
  <c r="H67" i="1"/>
  <c r="B67" i="1"/>
  <c r="I66" i="1"/>
  <c r="H66" i="1"/>
  <c r="B66" i="1"/>
  <c r="I65" i="1"/>
  <c r="H65" i="1"/>
  <c r="B65" i="1"/>
  <c r="I64" i="1"/>
  <c r="H64" i="1"/>
  <c r="B64" i="1"/>
  <c r="I63" i="1"/>
  <c r="H63" i="1"/>
  <c r="B63" i="1"/>
  <c r="I62" i="1"/>
  <c r="H62" i="1"/>
  <c r="B62" i="1"/>
  <c r="I61" i="1"/>
  <c r="H61" i="1"/>
  <c r="B61" i="1"/>
  <c r="I60" i="1"/>
  <c r="H60" i="1"/>
  <c r="B60" i="1"/>
  <c r="I59" i="1"/>
  <c r="H59" i="1"/>
  <c r="B59" i="1"/>
  <c r="I58" i="1"/>
  <c r="H58" i="1"/>
  <c r="B58" i="1"/>
  <c r="I57" i="1"/>
  <c r="H57" i="1"/>
  <c r="B57" i="1"/>
  <c r="I56" i="1"/>
  <c r="H56" i="1"/>
  <c r="B56" i="1"/>
  <c r="I55" i="1"/>
  <c r="H55" i="1"/>
  <c r="B55" i="1"/>
  <c r="I54" i="1"/>
  <c r="H54" i="1"/>
  <c r="B54" i="1"/>
  <c r="I53" i="1"/>
  <c r="H53" i="1"/>
  <c r="B53" i="1"/>
  <c r="I52" i="1"/>
  <c r="H52" i="1"/>
  <c r="B52" i="1"/>
  <c r="I51" i="1"/>
  <c r="H51" i="1"/>
  <c r="B51" i="1"/>
  <c r="I50" i="1"/>
  <c r="H50" i="1"/>
  <c r="B50" i="1"/>
  <c r="I49" i="1"/>
  <c r="H49" i="1"/>
  <c r="B49" i="1"/>
  <c r="I48" i="1"/>
  <c r="H48" i="1"/>
  <c r="B48" i="1"/>
  <c r="I47" i="1"/>
  <c r="H47" i="1"/>
  <c r="B47" i="1"/>
  <c r="I46" i="1"/>
  <c r="H46" i="1"/>
  <c r="B46" i="1"/>
  <c r="I45" i="1"/>
  <c r="H45" i="1"/>
  <c r="B45" i="1"/>
  <c r="I44" i="1"/>
  <c r="H44" i="1"/>
  <c r="B44" i="1"/>
  <c r="I43" i="1"/>
  <c r="H43" i="1"/>
  <c r="B43" i="1"/>
  <c r="I42" i="1"/>
  <c r="H42" i="1"/>
  <c r="B42" i="1"/>
  <c r="I41" i="1"/>
  <c r="H41" i="1"/>
  <c r="B41" i="1"/>
  <c r="I40" i="1"/>
  <c r="H40" i="1"/>
  <c r="B40" i="1"/>
  <c r="I39" i="1"/>
  <c r="H39" i="1"/>
  <c r="B39" i="1"/>
  <c r="I38" i="1"/>
  <c r="H38" i="1"/>
  <c r="B38" i="1"/>
  <c r="I37" i="1"/>
  <c r="H37" i="1"/>
  <c r="B37" i="1"/>
  <c r="I36" i="1"/>
  <c r="H36" i="1"/>
  <c r="B36" i="1"/>
  <c r="I35" i="1"/>
  <c r="H35" i="1"/>
  <c r="B35" i="1"/>
  <c r="I34" i="1"/>
  <c r="H34" i="1"/>
  <c r="B34" i="1"/>
  <c r="I33" i="1"/>
  <c r="H33" i="1"/>
  <c r="B33" i="1"/>
  <c r="I32" i="1"/>
  <c r="H32" i="1"/>
  <c r="B32" i="1"/>
  <c r="I31" i="1"/>
  <c r="H31" i="1"/>
  <c r="B31" i="1"/>
  <c r="I30" i="1"/>
  <c r="H30" i="1"/>
  <c r="B30" i="1"/>
  <c r="I29" i="1"/>
  <c r="H29" i="1"/>
  <c r="B29" i="1"/>
  <c r="I28" i="1"/>
  <c r="H28" i="1"/>
  <c r="B28" i="1"/>
  <c r="I27" i="1"/>
  <c r="H27" i="1"/>
  <c r="B27" i="1"/>
  <c r="I26" i="1"/>
  <c r="H26" i="1"/>
  <c r="B26" i="1"/>
  <c r="I25" i="1"/>
  <c r="H25" i="1"/>
  <c r="B25" i="1"/>
  <c r="I24" i="1"/>
  <c r="H24" i="1"/>
  <c r="B24" i="1"/>
  <c r="I23" i="1"/>
  <c r="H23" i="1"/>
  <c r="B23" i="1"/>
  <c r="I22" i="1"/>
  <c r="H22" i="1"/>
  <c r="B22" i="1"/>
  <c r="I21" i="1"/>
  <c r="H21" i="1"/>
  <c r="B21" i="1"/>
  <c r="I20" i="1"/>
  <c r="H20" i="1"/>
  <c r="B20" i="1"/>
  <c r="I19" i="1"/>
  <c r="H19" i="1"/>
  <c r="B19" i="1"/>
  <c r="I18" i="1"/>
  <c r="H18" i="1"/>
  <c r="B18" i="1"/>
  <c r="I17" i="1"/>
  <c r="H17" i="1"/>
  <c r="B17" i="1"/>
  <c r="I16" i="1"/>
  <c r="H16" i="1"/>
  <c r="B16" i="1"/>
  <c r="I15" i="1"/>
  <c r="H15" i="1"/>
  <c r="B15" i="1"/>
  <c r="I14" i="1"/>
  <c r="H14" i="1"/>
  <c r="B14" i="1"/>
  <c r="I13" i="1"/>
  <c r="H13" i="1"/>
  <c r="B13" i="1"/>
  <c r="I12" i="1"/>
  <c r="H12" i="1"/>
  <c r="B12" i="1"/>
  <c r="I11" i="1"/>
  <c r="H11" i="1"/>
  <c r="B11" i="1"/>
  <c r="I10" i="1"/>
  <c r="H10" i="1"/>
  <c r="B10" i="1"/>
  <c r="I9" i="1"/>
  <c r="H9" i="1"/>
  <c r="B9" i="1"/>
  <c r="F6" i="1"/>
  <c r="E6" i="1"/>
  <c r="D6" i="1"/>
  <c r="C6" i="1"/>
  <c r="B6" i="1"/>
  <c r="A6" i="1"/>
</calcChain>
</file>

<file path=xl/sharedStrings.xml><?xml version="1.0" encoding="utf-8"?>
<sst xmlns="http://schemas.openxmlformats.org/spreadsheetml/2006/main" count="874" uniqueCount="469">
  <si>
    <r>
      <rPr>
        <b/>
        <sz val="18"/>
        <color rgb="FFFFFFFF"/>
        <rFont val="맑은 고딕"/>
        <family val="2"/>
      </rPr>
      <t>마켓센서 국장</t>
    </r>
    <r>
      <rPr>
        <b/>
        <sz val="18"/>
        <color rgb="FFFFFFFF"/>
        <rFont val="Aptos Display"/>
        <family val="2"/>
      </rPr>
      <t xml:space="preserve"> </t>
    </r>
    <r>
      <rPr>
        <b/>
        <sz val="18"/>
        <color rgb="FFFFFFFF"/>
        <rFont val="맑은 고딕"/>
        <family val="3"/>
      </rPr>
      <t>백데이터</t>
    </r>
    <r>
      <rPr>
        <b/>
        <sz val="18"/>
        <color rgb="FFFFFFFF"/>
        <rFont val="Aptos Display"/>
        <family val="2"/>
      </rPr>
      <t xml:space="preserve"> </t>
    </r>
    <r>
      <rPr>
        <b/>
        <sz val="18"/>
        <color rgb="FFFFFFFF"/>
        <rFont val="맑은 고딕"/>
        <family val="3"/>
      </rPr>
      <t>시뮬레이션</t>
    </r>
  </si>
  <si>
    <t>적용 버전: KR_FINAL_V17_D1_D2_D4_D5_R4_D6_D7_D8_D9_D10_R6_D11_D12_D13_D14_D15_D16_D17_D18_D19_D20_D21_D22_D23_M10R2_M20R1_M15R1_U5P_JU5G_RU5G</t>
  </si>
  <si>
    <t>2026-06-10~2026-07-31 저장자료 37일 | 자료 없음: 2026-06-01~2026-06-09, 2026-07-17 | 알람 0건: 2026-06-23, 2026-06-26, 2026-07-30</t>
  </si>
  <si>
    <t>알람가 대비 알람 후 같은 거래일 최고가 상승률(MFE), 실현수익률 아님 | 알람 시각: KST | 작성 기준일: 2026-08-02</t>
  </si>
  <si>
    <t>총 알람</t>
  </si>
  <si>
    <t>+20% 이상</t>
  </si>
  <si>
    <t>+30% 이상</t>
  </si>
  <si>
    <t>+100% 이상</t>
  </si>
  <si>
    <t>평균 MFE</t>
  </si>
  <si>
    <t>최대 MFE</t>
  </si>
  <si>
    <t>거래일</t>
  </si>
  <si>
    <t>일자순번</t>
  </si>
  <si>
    <t>알람시각(KST)</t>
  </si>
  <si>
    <t>종목코드/티커</t>
  </si>
  <si>
    <t>종목명</t>
  </si>
  <si>
    <t>알람가</t>
  </si>
  <si>
    <t>알람 후 당일 최고상승률(MFE)</t>
  </si>
  <si>
    <t>성과구간</t>
  </si>
  <si>
    <t>알람식별자</t>
  </si>
  <si>
    <t>12:01:00</t>
  </si>
  <si>
    <t>제주은행</t>
  </si>
  <si>
    <t>09:07:00</t>
  </si>
  <si>
    <t>라이콤</t>
  </si>
  <si>
    <t>09:21:00</t>
  </si>
  <si>
    <t>코미코</t>
  </si>
  <si>
    <t>09:26:00</t>
  </si>
  <si>
    <t>티에스이</t>
  </si>
  <si>
    <t>10:58:00</t>
  </si>
  <si>
    <t>미래에셋생명</t>
  </si>
  <si>
    <t>09:01:00</t>
  </si>
  <si>
    <t>HPSP</t>
  </si>
  <si>
    <t>09:02:00</t>
  </si>
  <si>
    <t>SK네트웍스</t>
  </si>
  <si>
    <t>09:03:00</t>
  </si>
  <si>
    <t>테크윙</t>
  </si>
  <si>
    <t>고영</t>
  </si>
  <si>
    <t>09:04:00</t>
  </si>
  <si>
    <t>후성</t>
  </si>
  <si>
    <t>코스모로보틱스</t>
  </si>
  <si>
    <t>09:43:00</t>
  </si>
  <si>
    <t>삼화전자</t>
  </si>
  <si>
    <t>빛과전자</t>
  </si>
  <si>
    <t>09:05:00</t>
  </si>
  <si>
    <t>신세계</t>
  </si>
  <si>
    <t>윈팩</t>
  </si>
  <si>
    <t>09:08:00</t>
  </si>
  <si>
    <t>대우건설</t>
  </si>
  <si>
    <t>09:09:00</t>
  </si>
  <si>
    <t>한일단조</t>
  </si>
  <si>
    <t>09:10:00</t>
  </si>
  <si>
    <t>세아메카닉스</t>
  </si>
  <si>
    <t>휴스틸</t>
  </si>
  <si>
    <t>KBI메탈</t>
  </si>
  <si>
    <t>원익IPS</t>
  </si>
  <si>
    <t>대원전선우</t>
  </si>
  <si>
    <t>09:06:00</t>
  </si>
  <si>
    <t>주성엔지니어링</t>
  </si>
  <si>
    <t>동진쎄미켐</t>
  </si>
  <si>
    <t>삼화콘덴서</t>
  </si>
  <si>
    <t>09:14:00</t>
  </si>
  <si>
    <t>제주반도체</t>
  </si>
  <si>
    <t>09:17:00</t>
  </si>
  <si>
    <t>디앤디파마텍</t>
  </si>
  <si>
    <t>09:11:00</t>
  </si>
  <si>
    <t>삼성전기</t>
  </si>
  <si>
    <t>09:20:00</t>
  </si>
  <si>
    <t>피에스케이</t>
  </si>
  <si>
    <t>09:23:00</t>
  </si>
  <si>
    <t>삼성전기우</t>
  </si>
  <si>
    <t>성문전자</t>
  </si>
  <si>
    <t>12:06:00</t>
  </si>
  <si>
    <t>우리로</t>
  </si>
  <si>
    <t>화신</t>
  </si>
  <si>
    <t>대원전선</t>
  </si>
  <si>
    <t>한울반도체</t>
  </si>
  <si>
    <t>기가비스</t>
  </si>
  <si>
    <t>제이앤티씨</t>
  </si>
  <si>
    <t>09:37:00</t>
  </si>
  <si>
    <t>DB하이텍</t>
  </si>
  <si>
    <t>10:25:00</t>
  </si>
  <si>
    <t>한솔테크닉스</t>
  </si>
  <si>
    <t>12:35:00</t>
  </si>
  <si>
    <t>부국철강</t>
  </si>
  <si>
    <t>엑스게이트</t>
  </si>
  <si>
    <t>조아제약</t>
  </si>
  <si>
    <t>09:22:00</t>
  </si>
  <si>
    <t>HD현대에너지솔루션</t>
  </si>
  <si>
    <t>10:39:00</t>
  </si>
  <si>
    <t>비엘팜텍</t>
  </si>
  <si>
    <t>금호건설</t>
  </si>
  <si>
    <t>GS건설</t>
  </si>
  <si>
    <t>남화산업</t>
  </si>
  <si>
    <t>10:02:00</t>
  </si>
  <si>
    <t>서산</t>
  </si>
  <si>
    <t>10:13:00</t>
  </si>
  <si>
    <t>아모텍</t>
  </si>
  <si>
    <t>09:16:00</t>
  </si>
  <si>
    <t>동양파일</t>
  </si>
  <si>
    <t>09:13:00</t>
  </si>
  <si>
    <t>마키나락스</t>
  </si>
  <si>
    <t>12:34:00</t>
  </si>
  <si>
    <t>삼기</t>
  </si>
  <si>
    <t>14:26:00</t>
  </si>
  <si>
    <t>광주신세계</t>
  </si>
  <si>
    <t>금호전기</t>
  </si>
  <si>
    <t>09:58:00</t>
  </si>
  <si>
    <t>일성건설</t>
  </si>
  <si>
    <t>흥구석유</t>
  </si>
  <si>
    <t>레이저쎌</t>
  </si>
  <si>
    <t>09:15:00</t>
  </si>
  <si>
    <t>10:51:00</t>
  </si>
  <si>
    <t>다스코</t>
  </si>
  <si>
    <t>한성기업</t>
  </si>
  <si>
    <t>금호에이치티</t>
  </si>
  <si>
    <t>09:42:00</t>
  </si>
  <si>
    <t>금호타이어</t>
  </si>
  <si>
    <t>09:33:00</t>
  </si>
  <si>
    <t>브이엠</t>
  </si>
  <si>
    <t>10:14:00</t>
  </si>
  <si>
    <t>에이직랜드</t>
  </si>
  <si>
    <t>SK이터닉스</t>
  </si>
  <si>
    <t>09:46:00</t>
  </si>
  <si>
    <t>삼성공조</t>
  </si>
  <si>
    <t>한국석유</t>
  </si>
  <si>
    <t>대덕전자</t>
  </si>
  <si>
    <t>SFA반도체</t>
  </si>
  <si>
    <t>올릭스</t>
  </si>
  <si>
    <t>인텍플러스</t>
  </si>
  <si>
    <t>12:49:00</t>
  </si>
  <si>
    <t>SG</t>
  </si>
  <si>
    <t>12:14:00</t>
  </si>
  <si>
    <t>JW신약</t>
  </si>
  <si>
    <t>미래생명자원</t>
  </si>
  <si>
    <t>OCI홀딩스</t>
  </si>
  <si>
    <t>삼익제약</t>
  </si>
  <si>
    <t>13:46:00</t>
  </si>
  <si>
    <t>모나리자</t>
  </si>
  <si>
    <t>알트</t>
  </si>
  <si>
    <t>씨피시스템</t>
  </si>
  <si>
    <t>아이크래프트</t>
  </si>
  <si>
    <t>로킷헬스케어</t>
  </si>
  <si>
    <t>비비안</t>
  </si>
  <si>
    <r>
      <rPr>
        <b/>
        <sz val="18"/>
        <color rgb="FFFFFFFF"/>
        <rFont val="Malgun Gothic"/>
        <family val="2"/>
      </rPr>
      <t>마켓센서</t>
    </r>
    <r>
      <rPr>
        <b/>
        <sz val="18"/>
        <color rgb="FFFFFFFF"/>
        <rFont val="Aptos Display"/>
        <family val="2"/>
      </rPr>
      <t xml:space="preserve"> </t>
    </r>
    <r>
      <rPr>
        <b/>
        <sz val="18"/>
        <color rgb="FFFFFFFF"/>
        <rFont val="맑은 고딕"/>
        <family val="2"/>
      </rPr>
      <t>미장</t>
    </r>
    <r>
      <rPr>
        <b/>
        <sz val="18"/>
        <color rgb="FFFFFFFF"/>
        <rFont val="Aptos Display"/>
        <family val="2"/>
      </rPr>
      <t xml:space="preserve"> </t>
    </r>
    <r>
      <rPr>
        <b/>
        <sz val="18"/>
        <color rgb="FFFFFFFF"/>
        <rFont val="맑은 고딕"/>
        <family val="3"/>
      </rPr>
      <t>알람</t>
    </r>
    <r>
      <rPr>
        <b/>
        <sz val="18"/>
        <color rgb="FFFFFFFF"/>
        <rFont val="Aptos Display"/>
        <family val="2"/>
      </rPr>
      <t xml:space="preserve"> </t>
    </r>
    <r>
      <rPr>
        <b/>
        <sz val="18"/>
        <color rgb="FFFFFFFF"/>
        <rFont val="맑은 고딕"/>
        <family val="3"/>
      </rPr>
      <t>백데이터</t>
    </r>
    <r>
      <rPr>
        <b/>
        <sz val="18"/>
        <color rgb="FFFFFFFF"/>
        <rFont val="Aptos Display"/>
        <family val="2"/>
      </rPr>
      <t xml:space="preserve"> </t>
    </r>
    <r>
      <rPr>
        <b/>
        <sz val="18"/>
        <color rgb="FFFFFFFF"/>
        <rFont val="맑은 고딕"/>
        <family val="3"/>
      </rPr>
      <t>시뮬레이션</t>
    </r>
  </si>
  <si>
    <t>알람가 대비 알람 후 같은 거래일 최고가 상승률(MFE), 실현수익률 아님 | 알람 시각: ET | 작성 기준일: 2026-08-02</t>
  </si>
  <si>
    <t>알람시각(ET)</t>
  </si>
  <si>
    <t>적용 버전: US-ALERT-PATCH-V4-20260802</t>
  </si>
  <si>
    <t>2026-06-01~2026-07-31 전체 43거래일 | 선택 슬롯 260건, V4 후선택 차단 64건, 최종 196건</t>
  </si>
  <si>
    <t>07:00:00</t>
  </si>
  <si>
    <t>ANY</t>
  </si>
  <si>
    <t>-</t>
  </si>
  <si>
    <t>07:41:00</t>
  </si>
  <si>
    <t>DXST</t>
  </si>
  <si>
    <t>EEIQ</t>
  </si>
  <si>
    <t>11:45:00</t>
  </si>
  <si>
    <t>AIM</t>
  </si>
  <si>
    <t>15:44:00</t>
  </si>
  <si>
    <t>DBGI</t>
  </si>
  <si>
    <t>16:04:00</t>
  </si>
  <si>
    <t>ZJYL</t>
  </si>
  <si>
    <t>06:32:00</t>
  </si>
  <si>
    <t>BJDX</t>
  </si>
  <si>
    <t>08:35:00</t>
  </si>
  <si>
    <t>LASE</t>
  </si>
  <si>
    <t>09:40:00</t>
  </si>
  <si>
    <t>HUBC</t>
  </si>
  <si>
    <t>16:21:00</t>
  </si>
  <si>
    <t>XOS</t>
  </si>
  <si>
    <t>06:15:00</t>
  </si>
  <si>
    <t>SDOT</t>
  </si>
  <si>
    <t>09:35:00</t>
  </si>
  <si>
    <t>STAK</t>
  </si>
  <si>
    <t>04:21:00</t>
  </si>
  <si>
    <t>SBEV</t>
  </si>
  <si>
    <t>09:50:00</t>
  </si>
  <si>
    <t>NEXR</t>
  </si>
  <si>
    <t>11:58:00</t>
  </si>
  <si>
    <t>VERU</t>
  </si>
  <si>
    <t>12:39:00</t>
  </si>
  <si>
    <t>INDP</t>
  </si>
  <si>
    <t>13:26:00</t>
  </si>
  <si>
    <t>16:25:00</t>
  </si>
  <si>
    <t>SMTK</t>
  </si>
  <si>
    <t>04:34:00</t>
  </si>
  <si>
    <t>STI</t>
  </si>
  <si>
    <t>07:34:00</t>
  </si>
  <si>
    <t>CMND</t>
  </si>
  <si>
    <t>10:03:00</t>
  </si>
  <si>
    <t>VVOS</t>
  </si>
  <si>
    <t>12:41:00</t>
  </si>
  <si>
    <t>SUGP</t>
  </si>
  <si>
    <t>15:07:00</t>
  </si>
  <si>
    <t>SCAG</t>
  </si>
  <si>
    <t>PN</t>
  </si>
  <si>
    <t>12:04:00</t>
  </si>
  <si>
    <t>CLIK</t>
  </si>
  <si>
    <t>12:23:00</t>
  </si>
  <si>
    <t>GRAN</t>
  </si>
  <si>
    <t>13:24:00</t>
  </si>
  <si>
    <t>BYAH</t>
  </si>
  <si>
    <t>13:47:00</t>
  </si>
  <si>
    <t>HAO</t>
  </si>
  <si>
    <t>14:08:00</t>
  </si>
  <si>
    <t>TDIC</t>
  </si>
  <si>
    <t>15:01:00</t>
  </si>
  <si>
    <t>HKIT</t>
  </si>
  <si>
    <t>16:10:00</t>
  </si>
  <si>
    <t>TOON</t>
  </si>
  <si>
    <t>CHAI</t>
  </si>
  <si>
    <t>17:58:00</t>
  </si>
  <si>
    <t>ZTG</t>
  </si>
  <si>
    <t>04:28:00</t>
  </si>
  <si>
    <t>AZI</t>
  </si>
  <si>
    <t>05:16:00</t>
  </si>
  <si>
    <t>GLE</t>
  </si>
  <si>
    <t>06:11:00</t>
  </si>
  <si>
    <t>TOPP</t>
  </si>
  <si>
    <t>06:13:00</t>
  </si>
  <si>
    <t>SLGB</t>
  </si>
  <si>
    <t>06:16:00</t>
  </si>
  <si>
    <t>RDGT</t>
  </si>
  <si>
    <t>07:32:00</t>
  </si>
  <si>
    <t>QTEX</t>
  </si>
  <si>
    <t>08:33:00</t>
  </si>
  <si>
    <t>GMEX</t>
  </si>
  <si>
    <t>08:39:00</t>
  </si>
  <si>
    <t>12:48:00</t>
  </si>
  <si>
    <t>EZGO</t>
  </si>
  <si>
    <t>16:03:00</t>
  </si>
  <si>
    <t>LAKE</t>
  </si>
  <si>
    <t>16:17:00</t>
  </si>
  <si>
    <t>XELB</t>
  </si>
  <si>
    <t>04:48:00</t>
  </si>
  <si>
    <t>FCHL</t>
  </si>
  <si>
    <t>07:16:00</t>
  </si>
  <si>
    <t>YMT</t>
  </si>
  <si>
    <t>07:59:00</t>
  </si>
  <si>
    <t>HXHX</t>
  </si>
  <si>
    <t>09:28:00</t>
  </si>
  <si>
    <t>CPOP</t>
  </si>
  <si>
    <t>09:31:00</t>
  </si>
  <si>
    <t>MTEN</t>
  </si>
  <si>
    <t>11:05:00</t>
  </si>
  <si>
    <t>KMRK</t>
  </si>
  <si>
    <t>11:33:00</t>
  </si>
  <si>
    <t>SMXT</t>
  </si>
  <si>
    <t>11:48:00</t>
  </si>
  <si>
    <t>BIYA</t>
  </si>
  <si>
    <t>BATL</t>
  </si>
  <si>
    <t>12:32:00</t>
  </si>
  <si>
    <t>SKYQ</t>
  </si>
  <si>
    <t>04:39:00</t>
  </si>
  <si>
    <t>ZNB</t>
  </si>
  <si>
    <t>10:26:00</t>
  </si>
  <si>
    <t>RKDA</t>
  </si>
  <si>
    <t>GELS</t>
  </si>
  <si>
    <t>11:22:00</t>
  </si>
  <si>
    <t>11:25:00</t>
  </si>
  <si>
    <t>SXTC</t>
  </si>
  <si>
    <t>RUBI</t>
  </si>
  <si>
    <t>12:17:00</t>
  </si>
  <si>
    <t>RITR</t>
  </si>
  <si>
    <t>04:04:00</t>
  </si>
  <si>
    <t>VSME</t>
  </si>
  <si>
    <t>06:00:00</t>
  </si>
  <si>
    <t>10:28:00</t>
  </si>
  <si>
    <t>CAST</t>
  </si>
  <si>
    <t>11:24:00</t>
  </si>
  <si>
    <t>CIIT</t>
  </si>
  <si>
    <t>16:09:00</t>
  </si>
  <si>
    <t>CJMB</t>
  </si>
  <si>
    <t>06:19:00</t>
  </si>
  <si>
    <t>07:19:00</t>
  </si>
  <si>
    <t>CTM</t>
  </si>
  <si>
    <t>14:50:00</t>
  </si>
  <si>
    <t>PRFX</t>
  </si>
  <si>
    <t>WLDS</t>
  </si>
  <si>
    <t>06:57:00</t>
  </si>
  <si>
    <t>NWGL</t>
  </si>
  <si>
    <t>07:02:00</t>
  </si>
  <si>
    <t>AHMA</t>
  </si>
  <si>
    <t>11:02:00</t>
  </si>
  <si>
    <t>CRVO</t>
  </si>
  <si>
    <t>05:30:00</t>
  </si>
  <si>
    <t>EHGO</t>
  </si>
  <si>
    <t>06:18:00</t>
  </si>
  <si>
    <t>ELTX</t>
  </si>
  <si>
    <t>11:51:00</t>
  </si>
  <si>
    <t>12:42:00</t>
  </si>
  <si>
    <t>KARD</t>
  </si>
  <si>
    <t>04:05:00</t>
  </si>
  <si>
    <t>CDT</t>
  </si>
  <si>
    <t>10:32:00</t>
  </si>
  <si>
    <t>16:18:00</t>
  </si>
  <si>
    <t>VTAK</t>
  </si>
  <si>
    <t>FCUV</t>
  </si>
  <si>
    <t>04:15:00</t>
  </si>
  <si>
    <t>FRTT</t>
  </si>
  <si>
    <t>07:30:00</t>
  </si>
  <si>
    <t>MRNO</t>
  </si>
  <si>
    <t>10:47:00</t>
  </si>
  <si>
    <t>BOXL</t>
  </si>
  <si>
    <t>13:23:00</t>
  </si>
  <si>
    <t>18:53:00</t>
  </si>
  <si>
    <t>WAVE</t>
  </si>
  <si>
    <t>08:10:00</t>
  </si>
  <si>
    <t>IQST</t>
  </si>
  <si>
    <t>08:11:00</t>
  </si>
  <si>
    <t>MIMI</t>
  </si>
  <si>
    <t>10:15:00</t>
  </si>
  <si>
    <t>16:12:00</t>
  </si>
  <si>
    <t>SHPH</t>
  </si>
  <si>
    <t>16:53:00</t>
  </si>
  <si>
    <t>IVF</t>
  </si>
  <si>
    <t>08:01:00</t>
  </si>
  <si>
    <t>QUCY</t>
  </si>
  <si>
    <t>09:54:00</t>
  </si>
  <si>
    <t>10:04:00</t>
  </si>
  <si>
    <t>RCT</t>
  </si>
  <si>
    <t>11:46:00</t>
  </si>
  <si>
    <t>RYOJ</t>
  </si>
  <si>
    <t>12:33:00</t>
  </si>
  <si>
    <t>WSHP</t>
  </si>
  <si>
    <t>16:07:00</t>
  </si>
  <si>
    <t>UPC</t>
  </si>
  <si>
    <t>TNMG</t>
  </si>
  <si>
    <t>08:30:00</t>
  </si>
  <si>
    <t>VEEA</t>
  </si>
  <si>
    <t>09:34:00</t>
  </si>
  <si>
    <t>11:03:00</t>
  </si>
  <si>
    <t>ZCMD</t>
  </si>
  <si>
    <t>08:56:00</t>
  </si>
  <si>
    <t>CELZ</t>
  </si>
  <si>
    <t>16:05:00</t>
  </si>
  <si>
    <t>LGPS</t>
  </si>
  <si>
    <t>04:29:00</t>
  </si>
  <si>
    <t>04:41:00</t>
  </si>
  <si>
    <t>VMAR</t>
  </si>
  <si>
    <t>07:23:00</t>
  </si>
  <si>
    <t>KUST</t>
  </si>
  <si>
    <t>13:51:00</t>
  </si>
  <si>
    <t>LHAI</t>
  </si>
  <si>
    <t>17:50:00</t>
  </si>
  <si>
    <t>USDE</t>
  </si>
  <si>
    <t>18:34:00</t>
  </si>
  <si>
    <t>IZM</t>
  </si>
  <si>
    <t>05:39:00</t>
  </si>
  <si>
    <t>YRD</t>
  </si>
  <si>
    <t>07:44:00</t>
  </si>
  <si>
    <t>CWD</t>
  </si>
  <si>
    <t>CCTG</t>
  </si>
  <si>
    <t>07:46:00</t>
  </si>
  <si>
    <t>KIDZ</t>
  </si>
  <si>
    <t>08:18:00</t>
  </si>
  <si>
    <t>LUCY</t>
  </si>
  <si>
    <t>10:34:00</t>
  </si>
  <si>
    <t>16:01:00</t>
  </si>
  <si>
    <t>VCRE</t>
  </si>
  <si>
    <t>16:35:00</t>
  </si>
  <si>
    <t>TDTH</t>
  </si>
  <si>
    <t>IOTR</t>
  </si>
  <si>
    <t>17:12:00</t>
  </si>
  <si>
    <t>05:51:00</t>
  </si>
  <si>
    <t>LGHL</t>
  </si>
  <si>
    <t>09:36:00</t>
  </si>
  <si>
    <t>WRAP</t>
  </si>
  <si>
    <t>JLHL</t>
  </si>
  <si>
    <t>12:10:00</t>
  </si>
  <si>
    <t>SRXH</t>
  </si>
  <si>
    <t>13:06:00</t>
  </si>
  <si>
    <t>ZBAO</t>
  </si>
  <si>
    <t>16:57:00</t>
  </si>
  <si>
    <t>ELPW</t>
  </si>
  <si>
    <t>18:16:00</t>
  </si>
  <si>
    <t>SCNX</t>
  </si>
  <si>
    <t>07:53:00</t>
  </si>
  <si>
    <t>JZXN</t>
  </si>
  <si>
    <t>NVVE</t>
  </si>
  <si>
    <t>11:19:00</t>
  </si>
  <si>
    <t>SUNE</t>
  </si>
  <si>
    <t>17:26:00</t>
  </si>
  <si>
    <t>FTRK</t>
  </si>
  <si>
    <t>04:33:30</t>
  </si>
  <si>
    <t>08:05:43</t>
  </si>
  <si>
    <t>AGEN</t>
  </si>
  <si>
    <t>08:57:41</t>
  </si>
  <si>
    <t>VEEE</t>
  </si>
  <si>
    <t>10:06:04</t>
  </si>
  <si>
    <t>SOBR</t>
  </si>
  <si>
    <t>10:49:06</t>
  </si>
  <si>
    <t>BRAI</t>
  </si>
  <si>
    <t>16:27:07</t>
  </si>
  <si>
    <t>06:07:09</t>
  </si>
  <si>
    <t>NXTC</t>
  </si>
  <si>
    <t>09:55:10</t>
  </si>
  <si>
    <t>14:03:33</t>
  </si>
  <si>
    <t>LCID</t>
  </si>
  <si>
    <t>05:21:10</t>
  </si>
  <si>
    <t>TGHL</t>
  </si>
  <si>
    <t>06:45:28</t>
  </si>
  <si>
    <t>08:07:12</t>
  </si>
  <si>
    <t>VIVS</t>
  </si>
  <si>
    <t>09:05:16</t>
  </si>
  <si>
    <t>ELVA</t>
  </si>
  <si>
    <t>09:47:58</t>
  </si>
  <si>
    <t>06:48:35</t>
  </si>
  <si>
    <t>10:28:03</t>
  </si>
  <si>
    <t>07:24:34</t>
  </si>
  <si>
    <t>11:15:00</t>
  </si>
  <si>
    <t>ZYBT</t>
  </si>
  <si>
    <t>RCON</t>
  </si>
  <si>
    <t>07:20:00</t>
  </si>
  <si>
    <t>10:24:00</t>
  </si>
  <si>
    <t>CPHI</t>
  </si>
  <si>
    <t>OMH</t>
  </si>
  <si>
    <t>14:42:00</t>
  </si>
  <si>
    <t>DXF</t>
  </si>
  <si>
    <t>11:16:00</t>
  </si>
  <si>
    <t>QMLS</t>
  </si>
  <si>
    <t>16:44:00</t>
  </si>
  <si>
    <t>PLAG</t>
  </si>
  <si>
    <t>NIKI</t>
  </si>
  <si>
    <t>09:29:00</t>
  </si>
  <si>
    <t>10:12:00</t>
  </si>
  <si>
    <t>VIVK</t>
  </si>
  <si>
    <t>10:36:00</t>
  </si>
  <si>
    <t>13:12:00</t>
  </si>
  <si>
    <t>14:22:00</t>
  </si>
  <si>
    <t>TC</t>
  </si>
  <si>
    <t>16:24:00</t>
  </si>
  <si>
    <t>GDTC</t>
  </si>
  <si>
    <t>04:01:41</t>
  </si>
  <si>
    <t>DFNS</t>
  </si>
  <si>
    <t>08:17:45</t>
  </si>
  <si>
    <t>EDBL</t>
  </si>
  <si>
    <t>08:45:33</t>
  </si>
  <si>
    <t>ENTX</t>
  </si>
  <si>
    <t>09:35:31</t>
  </si>
  <si>
    <t>09:49:08</t>
  </si>
  <si>
    <t>LVWR</t>
  </si>
  <si>
    <t>10:39:38</t>
  </si>
  <si>
    <t>04:07:00</t>
  </si>
  <si>
    <t>INLF</t>
  </si>
  <si>
    <t>12:42:03</t>
  </si>
  <si>
    <t>STKH</t>
  </si>
  <si>
    <t>05:26:15</t>
  </si>
  <si>
    <t>08:17:26</t>
  </si>
  <si>
    <t>NCRA</t>
  </si>
  <si>
    <t>09:34:26</t>
  </si>
  <si>
    <t>AMIX</t>
  </si>
  <si>
    <t>08:25:46</t>
  </si>
  <si>
    <t>08:34:40</t>
  </si>
  <si>
    <t>NUWE</t>
  </si>
  <si>
    <t>09:34:50</t>
  </si>
  <si>
    <t>YOUL</t>
  </si>
  <si>
    <t>10:04:44</t>
  </si>
  <si>
    <t>CYCU</t>
  </si>
  <si>
    <t>12:55:00</t>
  </si>
  <si>
    <t>GCTK</t>
  </si>
  <si>
    <t>04:39:37</t>
  </si>
  <si>
    <t>WETO</t>
  </si>
  <si>
    <t>08:22:16</t>
  </si>
  <si>
    <t>11:02:09</t>
  </si>
  <si>
    <t>FFAI</t>
  </si>
  <si>
    <t>11:48:09</t>
  </si>
  <si>
    <t>LFS</t>
  </si>
  <si>
    <t>14:33:08</t>
  </si>
  <si>
    <t>CIGL</t>
  </si>
  <si>
    <t>14:38:10</t>
  </si>
  <si>
    <t>ZEO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</si>
</sst>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"/>
    <numFmt numFmtId="177" formatCode="000000"/>
    <numFmt numFmtId="178" formatCode="\$0.0000"/>
  </numFmts>
  <fonts count="16">
    <font>
      <sz val="11"/>
      <name val="Carlito"/>
    </font>
    <font>
      <b/>
      <sz val="18"/>
      <color rgb="FFFFFFFF"/>
      <name val="Aptos Display"/>
      <family val="2"/>
    </font>
    <font>
      <b/>
      <sz val="10"/>
      <color rgb="FF173F6D"/>
      <name val="Aptos"/>
      <family val="2"/>
    </font>
    <font>
      <sz val="10"/>
      <color rgb="FF334155"/>
      <name val="Aptos"/>
      <family val="2"/>
    </font>
    <font>
      <i/>
      <sz val="9"/>
      <color rgb="FF64748B"/>
      <name val="Aptos"/>
      <family val="2"/>
    </font>
    <font>
      <b/>
      <sz val="12"/>
      <color rgb="FF0F172A"/>
      <name val="Aptos"/>
      <family val="2"/>
    </font>
    <font>
      <b/>
      <sz val="10"/>
      <color rgb="FFFFFFFF"/>
      <name val="Aptos"/>
      <family val="2"/>
    </font>
    <font>
      <sz val="10"/>
      <color rgb="FF0F172A"/>
      <name val="Aptos"/>
      <family val="2"/>
    </font>
    <font>
      <sz val="9"/>
      <color rgb="FF64748B"/>
      <name val="Aptos"/>
      <family val="2"/>
    </font>
    <font>
      <b/>
      <sz val="10"/>
      <color rgb="FF0B6B58"/>
      <name val="Aptos"/>
      <family val="2"/>
    </font>
    <font>
      <sz val="11"/>
      <name val="Carlito"/>
    </font>
    <font>
      <sz val="8"/>
      <name val="돋움"/>
      <family val="3"/>
      <charset val="129"/>
    </font>
    <font>
      <b/>
      <sz val="18"/>
      <color rgb="FFFFFFFF"/>
      <name val="Aptos Display"/>
      <family val="2"/>
    </font>
    <font>
      <b/>
      <sz val="18"/>
      <color rgb="FFFFFFFF"/>
      <name val="맑은 고딕"/>
      <family val="2"/>
    </font>
    <font>
      <b/>
      <sz val="18"/>
      <color rgb="FFFFFFFF"/>
      <name val="맑은 고딕"/>
      <family val="3"/>
    </font>
    <font>
      <b/>
      <sz val="18"/>
      <color rgb="FFFFFFFF"/>
      <name val="Malgun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173F6D"/>
      </patternFill>
    </fill>
    <fill>
      <patternFill patternType="solid">
        <fgColor rgb="FFDCEAF7"/>
      </patternFill>
    </fill>
    <fill>
      <patternFill patternType="solid">
        <fgColor rgb="FFF8FAFC"/>
      </patternFill>
    </fill>
    <fill>
      <patternFill patternType="solid">
        <fgColor rgb="FFFFFFFF"/>
      </patternFill>
    </fill>
    <fill>
      <patternFill patternType="solid">
        <fgColor rgb="FF0B6B58"/>
      </patternFill>
    </fill>
    <fill>
      <patternFill patternType="solid">
        <fgColor rgb="FFDDF3EC"/>
      </patternFill>
    </fill>
  </fills>
  <borders count="10">
    <border>
      <left/>
      <right/>
      <top/>
      <bottom/>
      <diagonal/>
    </border>
    <border>
      <left style="thin">
        <color rgb="FFCBD5E1"/>
      </left>
      <right/>
      <top style="thin">
        <color rgb="FFCBD5E1"/>
      </top>
      <bottom style="thin">
        <color rgb="FFCBD5E1"/>
      </bottom>
      <diagonal/>
    </border>
    <border>
      <left/>
      <right/>
      <top style="thin">
        <color rgb="FFCBD5E1"/>
      </top>
      <bottom style="thin">
        <color rgb="FFCBD5E1"/>
      </bottom>
      <diagonal/>
    </border>
    <border>
      <left/>
      <right style="thin">
        <color rgb="FFCBD5E1"/>
      </right>
      <top style="thin">
        <color rgb="FFCBD5E1"/>
      </top>
      <bottom style="thin">
        <color rgb="FFCBD5E1"/>
      </bottom>
      <diagonal/>
    </border>
    <border>
      <left/>
      <right style="thin">
        <color rgb="FFDCEAF7"/>
      </right>
      <top/>
      <bottom/>
      <diagonal/>
    </border>
    <border>
      <left style="thin">
        <color rgb="FFDCEAF7"/>
      </left>
      <right style="thin">
        <color rgb="FFDCEAF7"/>
      </right>
      <top/>
      <bottom/>
      <diagonal/>
    </border>
    <border>
      <left style="thin">
        <color rgb="FFDCEAF7"/>
      </left>
      <right/>
      <top/>
      <bottom/>
      <diagonal/>
    </border>
    <border>
      <left/>
      <right style="thin">
        <color rgb="FFDDF3EC"/>
      </right>
      <top/>
      <bottom/>
      <diagonal/>
    </border>
    <border>
      <left style="thin">
        <color rgb="FFDDF3EC"/>
      </left>
      <right style="thin">
        <color rgb="FFDDF3EC"/>
      </right>
      <top/>
      <bottom/>
      <diagonal/>
    </border>
    <border>
      <left style="thin">
        <color rgb="FFDDF3EC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36">
    <xf numFmtId="0" fontId="0" fillId="0" borderId="0" xfId="0"/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3" fontId="5" fillId="5" borderId="1" xfId="1" applyNumberFormat="1" applyFont="1" applyFill="1" applyBorder="1" applyAlignment="1">
      <alignment horizontal="center" vertical="center"/>
    </xf>
    <xf numFmtId="3" fontId="5" fillId="5" borderId="2" xfId="1" applyNumberFormat="1" applyFont="1" applyFill="1" applyBorder="1" applyAlignment="1">
      <alignment horizontal="center" vertical="center"/>
    </xf>
    <xf numFmtId="10" fontId="5" fillId="5" borderId="2" xfId="1" applyNumberFormat="1" applyFont="1" applyFill="1" applyBorder="1" applyAlignment="1">
      <alignment horizontal="center" vertical="center"/>
    </xf>
    <xf numFmtId="10" fontId="5" fillId="5" borderId="3" xfId="1" applyNumberFormat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176" fontId="7" fillId="0" borderId="0" xfId="1" applyNumberFormat="1" applyFont="1" applyAlignment="1">
      <alignment horizontal="center"/>
    </xf>
    <xf numFmtId="3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177" fontId="7" fillId="0" borderId="0" xfId="1" applyNumberFormat="1" applyFont="1" applyAlignment="1">
      <alignment horizontal="center"/>
    </xf>
    <xf numFmtId="3" fontId="7" fillId="0" borderId="0" xfId="1" applyNumberFormat="1" applyFont="1" applyAlignment="1">
      <alignment horizontal="right"/>
    </xf>
    <xf numFmtId="10" fontId="7" fillId="0" borderId="0" xfId="1" applyNumberFormat="1" applyFont="1" applyAlignment="1">
      <alignment horizontal="right"/>
    </xf>
    <xf numFmtId="0" fontId="7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1" applyFont="1"/>
    <xf numFmtId="0" fontId="9" fillId="7" borderId="1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 wrapText="1"/>
    </xf>
    <xf numFmtId="0" fontId="6" fillId="6" borderId="8" xfId="1" applyFont="1" applyFill="1" applyBorder="1" applyAlignment="1">
      <alignment horizontal="center" vertical="center" wrapText="1"/>
    </xf>
    <xf numFmtId="0" fontId="6" fillId="6" borderId="9" xfId="1" applyFont="1" applyFill="1" applyBorder="1" applyAlignment="1">
      <alignment horizontal="center" vertical="center" wrapText="1"/>
    </xf>
    <xf numFmtId="49" fontId="7" fillId="0" borderId="0" xfId="1" applyNumberFormat="1" applyFont="1" applyAlignment="1">
      <alignment horizontal="center"/>
    </xf>
    <xf numFmtId="178" fontId="7" fillId="0" borderId="0" xfId="1" applyNumberFormat="1" applyFont="1" applyAlignment="1">
      <alignment horizontal="right"/>
    </xf>
    <xf numFmtId="0" fontId="12" fillId="2" borderId="0" xfId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2" fillId="3" borderId="0" xfId="1" applyFont="1" applyFill="1" applyAlignment="1">
      <alignment vertical="center"/>
    </xf>
    <xf numFmtId="0" fontId="3" fillId="4" borderId="0" xfId="1" applyFont="1" applyFill="1" applyAlignment="1">
      <alignment vertical="center"/>
    </xf>
    <xf numFmtId="0" fontId="4" fillId="4" borderId="0" xfId="1" applyFont="1" applyFill="1" applyAlignment="1">
      <alignment vertical="center"/>
    </xf>
    <xf numFmtId="0" fontId="12" fillId="6" borderId="0" xfId="1" applyFont="1" applyFill="1" applyAlignment="1">
      <alignment vertical="center"/>
    </xf>
    <xf numFmtId="0" fontId="1" fillId="6" borderId="0" xfId="1" applyFont="1" applyFill="1" applyAlignment="1">
      <alignment vertical="center"/>
    </xf>
    <xf numFmtId="0" fontId="9" fillId="7" borderId="0" xfId="1" applyFont="1" applyFill="1" applyAlignment="1">
      <alignment vertical="center"/>
    </xf>
  </cellXfs>
  <cellStyles count="2">
    <cellStyle name="Normal" xfId="1" xr:uid="{00000000-0005-0000-0000-000000000000}"/>
    <cellStyle name="표준" xfId="0" builtinId="0"/>
  </cellStyles>
  <dxfs count="14">
    <dxf>
      <font>
        <color rgb="FF9C6500"/>
      </font>
      <fill>
        <patternFill patternType="solid">
          <bgColor rgb="FFFFF2CC"/>
        </patternFill>
      </fill>
    </dxf>
    <dxf>
      <font>
        <color rgb="FF1F4E78"/>
      </font>
      <fill>
        <patternFill patternType="solid">
          <bgColor rgb="FFD9EAF7"/>
        </patternFill>
      </fill>
    </dxf>
    <dxf>
      <font>
        <color rgb="FF375623"/>
      </font>
      <fill>
        <patternFill patternType="solid">
          <bgColor rgb="FFE2F0D9"/>
        </patternFill>
      </fill>
    </dxf>
    <dxf>
      <font>
        <color rgb="FF1F4E78"/>
      </font>
      <fill>
        <patternFill patternType="solid">
          <bgColor rgb="FFDDEBF7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>
          <bgColor rgb="FFFFF2CC"/>
        </patternFill>
      </fill>
    </dxf>
    <dxf>
      <font>
        <color rgb="FF1F4E78"/>
      </font>
      <fill>
        <patternFill>
          <bgColor rgb="FFD9EAF7"/>
        </patternFill>
      </fill>
    </dxf>
    <dxf>
      <font>
        <color rgb="FF375623"/>
      </font>
      <fill>
        <patternFill>
          <bgColor rgb="FFE2F0D9"/>
        </patternFill>
      </fill>
    </dxf>
    <dxf>
      <font>
        <color rgb="FF1F4E78"/>
      </font>
      <fill>
        <patternFill>
          <bgColor rgb="FFDDEBF7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color rgb="FF166534"/>
      </font>
      <fill>
        <patternFill>
          <bgColor rgb="FFDCFCE7"/>
        </patternFill>
      </fill>
    </dxf>
    <dxf>
      <font>
        <color rgb="FF1E3A8A"/>
      </font>
      <fill>
        <patternFill>
          <bgColor rgb="FFDBEAFE"/>
        </patternFill>
      </fill>
    </dxf>
    <dxf>
      <font>
        <color rgb="FF92400E"/>
      </font>
      <fill>
        <patternFill>
          <bgColor rgb="FFFEF3C7"/>
        </patternFill>
      </fill>
    </dxf>
    <dxf>
      <font>
        <b/>
        <color rgb="FF991B1B"/>
      </font>
      <fill>
        <patternFill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KrAlertsTable" displayName="KrAlertsTable" ref="A8:I132" totalsRowShown="0">
  <autoFilter ref="A8:I132" xr:uid="{00000000-0009-0000-0100-000001000000}"/>
  <tableColumns count="9">
    <tableColumn id="1" xr3:uid="{00000000-0010-0000-0000-000001000000}" name="거래일"/>
    <tableColumn id="2" xr3:uid="{00000000-0010-0000-0000-000002000000}" name="일자순번"/>
    <tableColumn id="3" xr3:uid="{00000000-0010-0000-0000-000003000000}" name="알람시각(KST)"/>
    <tableColumn id="4" xr3:uid="{00000000-0010-0000-0000-000004000000}" name="종목코드/티커"/>
    <tableColumn id="5" xr3:uid="{00000000-0010-0000-0000-000005000000}" name="종목명"/>
    <tableColumn id="6" xr3:uid="{00000000-0010-0000-0000-000006000000}" name="알람가"/>
    <tableColumn id="7" xr3:uid="{00000000-0010-0000-0000-000007000000}" name="알람 후 당일 최고상승률(MFE)"/>
    <tableColumn id="8" xr3:uid="{00000000-0010-0000-0000-000008000000}" name="성과구간"/>
    <tableColumn id="9" xr3:uid="{00000000-0010-0000-0000-000009000000}" name="알람식별자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UsAlertsTable" displayName="UsAlertsTable" ref="A8:I204" totalsRowShown="0">
  <tableColumns count="9">
    <tableColumn id="1" xr3:uid="{00000000-0010-0000-0100-000001000000}" name="거래일"/>
    <tableColumn id="2" xr3:uid="{00000000-0010-0000-0100-000002000000}" name="일자순번"/>
    <tableColumn id="3" xr3:uid="{00000000-0010-0000-0100-000003000000}" name="알람시각(ET)"/>
    <tableColumn id="4" xr3:uid="{00000000-0010-0000-0100-000004000000}" name="종목코드/티커"/>
    <tableColumn id="5" xr3:uid="{00000000-0010-0000-0100-000005000000}" name="종목명"/>
    <tableColumn id="6" xr3:uid="{00000000-0010-0000-0100-000006000000}" name="알람가"/>
    <tableColumn id="7" xr3:uid="{00000000-0010-0000-0100-000007000000}" name="알람 후 당일 최고상승률(MFE)"/>
    <tableColumn id="8" xr3:uid="{00000000-0010-0000-0100-000008000000}" name="성과구간"/>
    <tableColumn id="9" xr3:uid="{00000000-0010-0000-0100-000009000000}" name="알람식별자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2"/>
  <sheetViews>
    <sheetView showGridLines="0" topLeftCell="A25" workbookViewId="0">
      <selection activeCell="F14" sqref="F14"/>
    </sheetView>
  </sheetViews>
  <sheetFormatPr defaultRowHeight="14.25"/>
  <cols>
    <col min="1" max="1" width="13" customWidth="1"/>
    <col min="2" max="2" width="10" customWidth="1"/>
    <col min="3" max="3" width="15" customWidth="1"/>
    <col min="4" max="4" width="16" customWidth="1"/>
    <col min="5" max="5" width="24" customWidth="1"/>
    <col min="6" max="6" width="14" customWidth="1"/>
    <col min="7" max="7" width="24" customWidth="1"/>
    <col min="8" max="8" width="15" customWidth="1"/>
    <col min="9" max="9" width="38" customWidth="1"/>
  </cols>
  <sheetData>
    <row r="1" spans="1:9" ht="33.950000000000003" customHeight="1">
      <c r="A1" s="28" t="s">
        <v>0</v>
      </c>
      <c r="B1" s="29"/>
      <c r="C1" s="29"/>
      <c r="D1" s="29"/>
      <c r="E1" s="29"/>
      <c r="F1" s="29"/>
      <c r="G1" s="29"/>
      <c r="H1" s="29"/>
      <c r="I1" s="29"/>
    </row>
    <row r="2" spans="1:9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9">
      <c r="A3" s="31" t="s">
        <v>2</v>
      </c>
      <c r="B3" s="31"/>
      <c r="C3" s="31"/>
      <c r="D3" s="31"/>
      <c r="E3" s="31"/>
      <c r="F3" s="31"/>
      <c r="G3" s="31"/>
      <c r="H3" s="31"/>
      <c r="I3" s="31"/>
    </row>
    <row r="4" spans="1:9">
      <c r="A4" s="32" t="s">
        <v>3</v>
      </c>
      <c r="B4" s="32"/>
      <c r="C4" s="32"/>
      <c r="D4" s="32"/>
      <c r="E4" s="32"/>
      <c r="F4" s="32"/>
      <c r="G4" s="32"/>
      <c r="H4" s="32"/>
      <c r="I4" s="32"/>
    </row>
    <row r="5" spans="1:9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3" t="s">
        <v>9</v>
      </c>
    </row>
    <row r="6" spans="1:9" ht="15.75">
      <c r="A6" s="4">
        <f>COUNTA(D9:D132)</f>
        <v>124</v>
      </c>
      <c r="B6" s="5">
        <f>COUNTIF(G9:G132,"&gt;=0.2")</f>
        <v>32</v>
      </c>
      <c r="C6" s="5">
        <f>COUNTIF(G9:G132,"&gt;=0.3")</f>
        <v>0</v>
      </c>
      <c r="D6" s="5">
        <f>COUNTIF(G9:G132,"&gt;=1")</f>
        <v>0</v>
      </c>
      <c r="E6" s="6">
        <f>AVERAGE(G9:G132)</f>
        <v>0.1474720887096774</v>
      </c>
      <c r="F6" s="7">
        <f>MAX(G9:G132)</f>
        <v>0.26849299999999998</v>
      </c>
    </row>
    <row r="8" spans="1:9" ht="32.1" customHeight="1">
      <c r="A8" s="8" t="s">
        <v>10</v>
      </c>
      <c r="B8" s="9" t="s">
        <v>11</v>
      </c>
      <c r="C8" s="9" t="s">
        <v>12</v>
      </c>
      <c r="D8" s="9" t="s">
        <v>13</v>
      </c>
      <c r="E8" s="9" t="s">
        <v>14</v>
      </c>
      <c r="F8" s="9" t="s">
        <v>15</v>
      </c>
      <c r="G8" s="9" t="s">
        <v>16</v>
      </c>
      <c r="H8" s="9" t="s">
        <v>17</v>
      </c>
      <c r="I8" s="10" t="s">
        <v>18</v>
      </c>
    </row>
    <row r="9" spans="1:9" ht="20.100000000000001" customHeight="1">
      <c r="A9" s="11">
        <v>46183</v>
      </c>
      <c r="B9" s="12">
        <f>COUNTIF($A$9:A9,A9)</f>
        <v>1</v>
      </c>
      <c r="C9" s="13" t="s">
        <v>19</v>
      </c>
      <c r="D9" s="14">
        <v>6220</v>
      </c>
      <c r="E9" s="18" t="s">
        <v>20</v>
      </c>
      <c r="F9" s="15">
        <v>12230</v>
      </c>
      <c r="G9" s="16">
        <v>0.15862600000000002</v>
      </c>
      <c r="H9" s="17" t="str">
        <f t="shared" ref="H9:H40" si="0">IF(G9&gt;=100%,"&gt;=100%",IF(G9&gt;=50%,"&gt;=50%",IF(G9&gt;=30%,"&gt;=30%",IF(G9&gt;=20%,"&gt;=20%",IF(G9&gt;=10%,"&gt;=10%",IF(G9&gt;=5%,"&gt;=5%","&lt;5%"))))))</f>
        <v>&gt;=10%</v>
      </c>
      <c r="I9" s="19" t="str">
        <f t="shared" ref="I9:I40" si="1">TEXT(A9,"yyyy-mm-dd")&amp;"|"&amp;TEXT(D9,"000000")&amp;"|"&amp;C9</f>
        <v>2026-06-10|006220|12:01:00</v>
      </c>
    </row>
    <row r="10" spans="1:9" ht="20.100000000000001" customHeight="1">
      <c r="A10" s="11">
        <v>46184</v>
      </c>
      <c r="B10" s="12">
        <f>COUNTIF($A$9:A10,A10)</f>
        <v>1</v>
      </c>
      <c r="C10" s="13" t="s">
        <v>21</v>
      </c>
      <c r="D10" s="14">
        <v>388790</v>
      </c>
      <c r="E10" s="18" t="s">
        <v>22</v>
      </c>
      <c r="F10" s="15">
        <v>7960</v>
      </c>
      <c r="G10" s="16">
        <v>0.155779</v>
      </c>
      <c r="H10" s="17" t="str">
        <f t="shared" si="0"/>
        <v>&gt;=10%</v>
      </c>
      <c r="I10" s="19" t="str">
        <f t="shared" si="1"/>
        <v>2026-06-11|388790|09:07:00</v>
      </c>
    </row>
    <row r="11" spans="1:9" ht="20.100000000000001" customHeight="1">
      <c r="A11" s="11">
        <v>46184</v>
      </c>
      <c r="B11" s="12">
        <f>COUNTIF($A$9:A11,A11)</f>
        <v>2</v>
      </c>
      <c r="C11" s="13" t="s">
        <v>23</v>
      </c>
      <c r="D11" s="14">
        <v>183300</v>
      </c>
      <c r="E11" s="18" t="s">
        <v>24</v>
      </c>
      <c r="F11" s="15">
        <v>118900</v>
      </c>
      <c r="G11" s="16">
        <v>0.17073199999999999</v>
      </c>
      <c r="H11" s="17" t="str">
        <f t="shared" si="0"/>
        <v>&gt;=10%</v>
      </c>
      <c r="I11" s="19" t="str">
        <f t="shared" si="1"/>
        <v>2026-06-11|183300|09:21:00</v>
      </c>
    </row>
    <row r="12" spans="1:9" ht="20.100000000000001" customHeight="1">
      <c r="A12" s="11">
        <v>46184</v>
      </c>
      <c r="B12" s="12">
        <f>COUNTIF($A$9:A12,A12)</f>
        <v>3</v>
      </c>
      <c r="C12" s="13" t="s">
        <v>25</v>
      </c>
      <c r="D12" s="14">
        <v>131290</v>
      </c>
      <c r="E12" s="18" t="s">
        <v>26</v>
      </c>
      <c r="F12" s="15">
        <v>230000</v>
      </c>
      <c r="G12" s="16">
        <v>0.171739</v>
      </c>
      <c r="H12" s="17" t="str">
        <f t="shared" si="0"/>
        <v>&gt;=10%</v>
      </c>
      <c r="I12" s="19" t="str">
        <f t="shared" si="1"/>
        <v>2026-06-11|131290|09:26:00</v>
      </c>
    </row>
    <row r="13" spans="1:9" ht="20.100000000000001" customHeight="1">
      <c r="A13" s="11">
        <v>46184</v>
      </c>
      <c r="B13" s="12">
        <f>COUNTIF($A$9:A13,A13)</f>
        <v>4</v>
      </c>
      <c r="C13" s="13" t="s">
        <v>27</v>
      </c>
      <c r="D13" s="14">
        <v>85620</v>
      </c>
      <c r="E13" s="18" t="s">
        <v>28</v>
      </c>
      <c r="F13" s="15">
        <v>25200</v>
      </c>
      <c r="G13" s="16">
        <v>0.164683</v>
      </c>
      <c r="H13" s="17" t="str">
        <f t="shared" si="0"/>
        <v>&gt;=10%</v>
      </c>
      <c r="I13" s="19" t="str">
        <f t="shared" si="1"/>
        <v>2026-06-11|085620|10:58:00</v>
      </c>
    </row>
    <row r="14" spans="1:9" ht="20.100000000000001" customHeight="1">
      <c r="A14" s="11">
        <v>46185</v>
      </c>
      <c r="B14" s="12">
        <f>COUNTIF($A$9:A14,A14)</f>
        <v>1</v>
      </c>
      <c r="C14" s="13" t="s">
        <v>29</v>
      </c>
      <c r="D14" s="14">
        <v>403870</v>
      </c>
      <c r="E14" s="18" t="s">
        <v>30</v>
      </c>
      <c r="F14" s="15">
        <v>57800</v>
      </c>
      <c r="G14" s="16">
        <v>0.23702400000000001</v>
      </c>
      <c r="H14" s="17" t="str">
        <f t="shared" si="0"/>
        <v>&gt;=20%</v>
      </c>
      <c r="I14" s="19" t="str">
        <f t="shared" si="1"/>
        <v>2026-06-12|403870|09:01:00</v>
      </c>
    </row>
    <row r="15" spans="1:9" ht="20.100000000000001" customHeight="1">
      <c r="A15" s="11">
        <v>46185</v>
      </c>
      <c r="B15" s="12">
        <f>COUNTIF($A$9:A15,A15)</f>
        <v>2</v>
      </c>
      <c r="C15" s="13" t="s">
        <v>31</v>
      </c>
      <c r="D15" s="14">
        <v>1740</v>
      </c>
      <c r="E15" s="18" t="s">
        <v>32</v>
      </c>
      <c r="F15" s="15">
        <v>12340</v>
      </c>
      <c r="G15" s="16">
        <v>0.12722899999999998</v>
      </c>
      <c r="H15" s="17" t="str">
        <f t="shared" si="0"/>
        <v>&gt;=10%</v>
      </c>
      <c r="I15" s="19" t="str">
        <f t="shared" si="1"/>
        <v>2026-06-12|001740|09:02:00</v>
      </c>
    </row>
    <row r="16" spans="1:9" ht="20.100000000000001" customHeight="1">
      <c r="A16" s="11">
        <v>46185</v>
      </c>
      <c r="B16" s="12">
        <f>COUNTIF($A$9:A16,A16)</f>
        <v>3</v>
      </c>
      <c r="C16" s="13" t="s">
        <v>33</v>
      </c>
      <c r="D16" s="14">
        <v>89030</v>
      </c>
      <c r="E16" s="18" t="s">
        <v>34</v>
      </c>
      <c r="F16" s="15">
        <v>65000</v>
      </c>
      <c r="G16" s="16">
        <v>9.2308000000000001E-2</v>
      </c>
      <c r="H16" s="17" t="str">
        <f t="shared" si="0"/>
        <v>&gt;=5%</v>
      </c>
      <c r="I16" s="19" t="str">
        <f t="shared" si="1"/>
        <v>2026-06-12|089030|09:03:00</v>
      </c>
    </row>
    <row r="17" spans="1:9" ht="20.100000000000001" customHeight="1">
      <c r="A17" s="11">
        <v>46185</v>
      </c>
      <c r="B17" s="12">
        <f>COUNTIF($A$9:A17,A17)</f>
        <v>4</v>
      </c>
      <c r="C17" s="13" t="s">
        <v>33</v>
      </c>
      <c r="D17" s="14">
        <v>98460</v>
      </c>
      <c r="E17" s="18" t="s">
        <v>35</v>
      </c>
      <c r="F17" s="15">
        <v>36050</v>
      </c>
      <c r="G17" s="16">
        <v>0.174757</v>
      </c>
      <c r="H17" s="17" t="str">
        <f t="shared" si="0"/>
        <v>&gt;=10%</v>
      </c>
      <c r="I17" s="19" t="str">
        <f t="shared" si="1"/>
        <v>2026-06-12|098460|09:03:00</v>
      </c>
    </row>
    <row r="18" spans="1:9" ht="20.100000000000001" customHeight="1">
      <c r="A18" s="11">
        <v>46185</v>
      </c>
      <c r="B18" s="12">
        <f>COUNTIF($A$9:A18,A18)</f>
        <v>5</v>
      </c>
      <c r="C18" s="13" t="s">
        <v>36</v>
      </c>
      <c r="D18" s="14">
        <v>93370</v>
      </c>
      <c r="E18" s="18" t="s">
        <v>37</v>
      </c>
      <c r="F18" s="15">
        <v>17340</v>
      </c>
      <c r="G18" s="16">
        <v>0.15628600000000001</v>
      </c>
      <c r="H18" s="17" t="str">
        <f t="shared" si="0"/>
        <v>&gt;=10%</v>
      </c>
      <c r="I18" s="19" t="str">
        <f t="shared" si="1"/>
        <v>2026-06-12|093370|09:04:00</v>
      </c>
    </row>
    <row r="19" spans="1:9" ht="20.100000000000001" customHeight="1">
      <c r="A19" s="11">
        <v>46188</v>
      </c>
      <c r="B19" s="12">
        <f>COUNTIF($A$9:A19,A19)</f>
        <v>1</v>
      </c>
      <c r="C19" s="13" t="s">
        <v>31</v>
      </c>
      <c r="D19" s="14">
        <v>439960</v>
      </c>
      <c r="E19" s="18" t="s">
        <v>38</v>
      </c>
      <c r="F19" s="15">
        <v>20700</v>
      </c>
      <c r="G19" s="16">
        <v>0.21256</v>
      </c>
      <c r="H19" s="17" t="str">
        <f t="shared" si="0"/>
        <v>&gt;=20%</v>
      </c>
      <c r="I19" s="19" t="str">
        <f t="shared" si="1"/>
        <v>2026-06-15|439960|09:02:00</v>
      </c>
    </row>
    <row r="20" spans="1:9" ht="20.100000000000001" customHeight="1">
      <c r="A20" s="11">
        <v>46188</v>
      </c>
      <c r="B20" s="12">
        <f>COUNTIF($A$9:A20,A20)</f>
        <v>2</v>
      </c>
      <c r="C20" s="13" t="s">
        <v>39</v>
      </c>
      <c r="D20" s="14">
        <v>11230</v>
      </c>
      <c r="E20" s="18" t="s">
        <v>40</v>
      </c>
      <c r="F20" s="15">
        <v>2470</v>
      </c>
      <c r="G20" s="16">
        <v>0.163968</v>
      </c>
      <c r="H20" s="17" t="str">
        <f t="shared" si="0"/>
        <v>&gt;=10%</v>
      </c>
      <c r="I20" s="19" t="str">
        <f t="shared" si="1"/>
        <v>2026-06-15|011230|09:43:00</v>
      </c>
    </row>
    <row r="21" spans="1:9" ht="20.100000000000001" customHeight="1">
      <c r="A21" s="11">
        <v>46189</v>
      </c>
      <c r="B21" s="12">
        <f>COUNTIF($A$9:A21,A21)</f>
        <v>1</v>
      </c>
      <c r="C21" s="13" t="s">
        <v>29</v>
      </c>
      <c r="D21" s="14">
        <v>439960</v>
      </c>
      <c r="E21" s="18" t="s">
        <v>38</v>
      </c>
      <c r="F21" s="15">
        <v>25900</v>
      </c>
      <c r="G21" s="16">
        <v>0.175676</v>
      </c>
      <c r="H21" s="17" t="str">
        <f t="shared" si="0"/>
        <v>&gt;=10%</v>
      </c>
      <c r="I21" s="19" t="str">
        <f t="shared" si="1"/>
        <v>2026-06-16|439960|09:01:00</v>
      </c>
    </row>
    <row r="22" spans="1:9" ht="20.100000000000001" customHeight="1">
      <c r="A22" s="11">
        <v>46189</v>
      </c>
      <c r="B22" s="12">
        <f>COUNTIF($A$9:A22,A22)</f>
        <v>2</v>
      </c>
      <c r="C22" s="13" t="s">
        <v>31</v>
      </c>
      <c r="D22" s="14">
        <v>69540</v>
      </c>
      <c r="E22" s="18" t="s">
        <v>41</v>
      </c>
      <c r="F22" s="15">
        <v>3690</v>
      </c>
      <c r="G22" s="16">
        <v>7.0460999999999996E-2</v>
      </c>
      <c r="H22" s="17" t="str">
        <f t="shared" si="0"/>
        <v>&gt;=5%</v>
      </c>
      <c r="I22" s="19" t="str">
        <f t="shared" si="1"/>
        <v>2026-06-16|069540|09:02:00</v>
      </c>
    </row>
    <row r="23" spans="1:9" ht="20.100000000000001" customHeight="1">
      <c r="A23" s="11">
        <v>46189</v>
      </c>
      <c r="B23" s="12">
        <f>COUNTIF($A$9:A23,A23)</f>
        <v>3</v>
      </c>
      <c r="C23" s="13" t="s">
        <v>42</v>
      </c>
      <c r="D23" s="14">
        <v>4170</v>
      </c>
      <c r="E23" s="18" t="s">
        <v>43</v>
      </c>
      <c r="F23" s="15">
        <v>716000</v>
      </c>
      <c r="G23" s="16">
        <v>8.6592000000000002E-2</v>
      </c>
      <c r="H23" s="17" t="str">
        <f t="shared" si="0"/>
        <v>&gt;=5%</v>
      </c>
      <c r="I23" s="19" t="str">
        <f t="shared" si="1"/>
        <v>2026-06-16|004170|09:05:00</v>
      </c>
    </row>
    <row r="24" spans="1:9" ht="20.100000000000001" customHeight="1">
      <c r="A24" s="11">
        <v>46189</v>
      </c>
      <c r="B24" s="12">
        <f>COUNTIF($A$9:A24,A24)</f>
        <v>4</v>
      </c>
      <c r="C24" s="13" t="s">
        <v>21</v>
      </c>
      <c r="D24" s="14">
        <v>97800</v>
      </c>
      <c r="E24" s="18" t="s">
        <v>44</v>
      </c>
      <c r="F24" s="15">
        <v>3250</v>
      </c>
      <c r="G24" s="16">
        <v>7.6923000000000005E-2</v>
      </c>
      <c r="H24" s="17" t="str">
        <f t="shared" si="0"/>
        <v>&gt;=5%</v>
      </c>
      <c r="I24" s="19" t="str">
        <f t="shared" si="1"/>
        <v>2026-06-16|097800|09:07:00</v>
      </c>
    </row>
    <row r="25" spans="1:9" ht="20.100000000000001" customHeight="1">
      <c r="A25" s="11">
        <v>46189</v>
      </c>
      <c r="B25" s="12">
        <f>COUNTIF($A$9:A25,A25)</f>
        <v>5</v>
      </c>
      <c r="C25" s="13" t="s">
        <v>45</v>
      </c>
      <c r="D25" s="14">
        <v>47040</v>
      </c>
      <c r="E25" s="18" t="s">
        <v>46</v>
      </c>
      <c r="F25" s="15">
        <v>23800</v>
      </c>
      <c r="G25" s="16">
        <v>0.207983</v>
      </c>
      <c r="H25" s="17" t="str">
        <f t="shared" si="0"/>
        <v>&gt;=20%</v>
      </c>
      <c r="I25" s="19" t="str">
        <f t="shared" si="1"/>
        <v>2026-06-16|047040|09:08:00</v>
      </c>
    </row>
    <row r="26" spans="1:9" ht="20.100000000000001" customHeight="1">
      <c r="A26" s="11">
        <v>46189</v>
      </c>
      <c r="B26" s="12">
        <f>COUNTIF($A$9:A26,A26)</f>
        <v>6</v>
      </c>
      <c r="C26" s="13" t="s">
        <v>47</v>
      </c>
      <c r="D26" s="14">
        <v>24740</v>
      </c>
      <c r="E26" s="18" t="s">
        <v>48</v>
      </c>
      <c r="F26" s="15">
        <v>2470</v>
      </c>
      <c r="G26" s="16">
        <v>0.15182200000000001</v>
      </c>
      <c r="H26" s="17" t="str">
        <f t="shared" si="0"/>
        <v>&gt;=10%</v>
      </c>
      <c r="I26" s="19" t="str">
        <f t="shared" si="1"/>
        <v>2026-06-16|024740|09:09:00</v>
      </c>
    </row>
    <row r="27" spans="1:9" ht="20.100000000000001" customHeight="1">
      <c r="A27" s="11">
        <v>46189</v>
      </c>
      <c r="B27" s="12">
        <f>COUNTIF($A$9:A27,A27)</f>
        <v>7</v>
      </c>
      <c r="C27" s="13" t="s">
        <v>49</v>
      </c>
      <c r="D27" s="14">
        <v>396300</v>
      </c>
      <c r="E27" s="18" t="s">
        <v>50</v>
      </c>
      <c r="F27" s="15">
        <v>4835</v>
      </c>
      <c r="G27" s="16">
        <v>7.3423000000000002E-2</v>
      </c>
      <c r="H27" s="17" t="str">
        <f t="shared" si="0"/>
        <v>&gt;=5%</v>
      </c>
      <c r="I27" s="19" t="str">
        <f t="shared" si="1"/>
        <v>2026-06-16|396300|09:10:00</v>
      </c>
    </row>
    <row r="28" spans="1:9" ht="20.100000000000001" customHeight="1">
      <c r="A28" s="11">
        <v>46190</v>
      </c>
      <c r="B28" s="12">
        <f>COUNTIF($A$9:A28,A28)</f>
        <v>1</v>
      </c>
      <c r="C28" s="13" t="s">
        <v>29</v>
      </c>
      <c r="D28" s="14">
        <v>5010</v>
      </c>
      <c r="E28" s="18" t="s">
        <v>51</v>
      </c>
      <c r="F28" s="15">
        <v>5040</v>
      </c>
      <c r="G28" s="16">
        <v>0.107143</v>
      </c>
      <c r="H28" s="17" t="str">
        <f t="shared" si="0"/>
        <v>&gt;=10%</v>
      </c>
      <c r="I28" s="19" t="str">
        <f t="shared" si="1"/>
        <v>2026-06-17|005010|09:01:00</v>
      </c>
    </row>
    <row r="29" spans="1:9" ht="20.100000000000001" customHeight="1">
      <c r="A29" s="11">
        <v>46190</v>
      </c>
      <c r="B29" s="12">
        <f>COUNTIF($A$9:A29,A29)</f>
        <v>2</v>
      </c>
      <c r="C29" s="13" t="s">
        <v>29</v>
      </c>
      <c r="D29" s="14">
        <v>6220</v>
      </c>
      <c r="E29" s="18" t="s">
        <v>20</v>
      </c>
      <c r="F29" s="15">
        <v>12870</v>
      </c>
      <c r="G29" s="16">
        <v>6.7599000000000006E-2</v>
      </c>
      <c r="H29" s="17" t="str">
        <f t="shared" si="0"/>
        <v>&gt;=5%</v>
      </c>
      <c r="I29" s="19" t="str">
        <f t="shared" si="1"/>
        <v>2026-06-17|006220|09:01:00</v>
      </c>
    </row>
    <row r="30" spans="1:9" ht="20.100000000000001" customHeight="1">
      <c r="A30" s="11">
        <v>46190</v>
      </c>
      <c r="B30" s="12">
        <f>COUNTIF($A$9:A30,A30)</f>
        <v>3</v>
      </c>
      <c r="C30" s="13" t="s">
        <v>31</v>
      </c>
      <c r="D30" s="14">
        <v>24840</v>
      </c>
      <c r="E30" s="18" t="s">
        <v>52</v>
      </c>
      <c r="F30" s="15">
        <v>4960</v>
      </c>
      <c r="G30" s="16">
        <v>0.21975800000000001</v>
      </c>
      <c r="H30" s="17" t="str">
        <f t="shared" si="0"/>
        <v>&gt;=20%</v>
      </c>
      <c r="I30" s="19" t="str">
        <f t="shared" si="1"/>
        <v>2026-06-17|024840|09:02:00</v>
      </c>
    </row>
    <row r="31" spans="1:9" ht="20.100000000000001" customHeight="1">
      <c r="A31" s="11">
        <v>46190</v>
      </c>
      <c r="B31" s="12">
        <f>COUNTIF($A$9:A31,A31)</f>
        <v>4</v>
      </c>
      <c r="C31" s="13" t="s">
        <v>31</v>
      </c>
      <c r="D31" s="14">
        <v>240810</v>
      </c>
      <c r="E31" s="18" t="s">
        <v>53</v>
      </c>
      <c r="F31" s="15">
        <v>164200</v>
      </c>
      <c r="G31" s="16">
        <v>9.5615000000000006E-2</v>
      </c>
      <c r="H31" s="17" t="str">
        <f t="shared" si="0"/>
        <v>&gt;=5%</v>
      </c>
      <c r="I31" s="19" t="str">
        <f t="shared" si="1"/>
        <v>2026-06-17|240810|09:02:00</v>
      </c>
    </row>
    <row r="32" spans="1:9" ht="20.100000000000001" customHeight="1">
      <c r="A32" s="11">
        <v>46190</v>
      </c>
      <c r="B32" s="12">
        <f>COUNTIF($A$9:A32,A32)</f>
        <v>5</v>
      </c>
      <c r="C32" s="13" t="s">
        <v>33</v>
      </c>
      <c r="D32" s="14">
        <v>6345</v>
      </c>
      <c r="E32" s="18" t="s">
        <v>54</v>
      </c>
      <c r="F32" s="15">
        <v>12930</v>
      </c>
      <c r="G32" s="16">
        <v>0.21422999999999998</v>
      </c>
      <c r="H32" s="17" t="str">
        <f t="shared" si="0"/>
        <v>&gt;=20%</v>
      </c>
      <c r="I32" s="19" t="str">
        <f t="shared" si="1"/>
        <v>2026-06-17|006345|09:03:00</v>
      </c>
    </row>
    <row r="33" spans="1:9" ht="20.100000000000001" customHeight="1">
      <c r="A33" s="11">
        <v>46190</v>
      </c>
      <c r="B33" s="12">
        <f>COUNTIF($A$9:A33,A33)</f>
        <v>6</v>
      </c>
      <c r="C33" s="13" t="s">
        <v>55</v>
      </c>
      <c r="D33" s="14">
        <v>36930</v>
      </c>
      <c r="E33" s="18" t="s">
        <v>56</v>
      </c>
      <c r="F33" s="15">
        <v>230500</v>
      </c>
      <c r="G33" s="16">
        <v>5.423E-2</v>
      </c>
      <c r="H33" s="17" t="str">
        <f t="shared" si="0"/>
        <v>&gt;=5%</v>
      </c>
      <c r="I33" s="19" t="str">
        <f t="shared" si="1"/>
        <v>2026-06-17|036930|09:06:00</v>
      </c>
    </row>
    <row r="34" spans="1:9" ht="20.100000000000001" customHeight="1">
      <c r="A34" s="11">
        <v>46190</v>
      </c>
      <c r="B34" s="12">
        <f>COUNTIF($A$9:A34,A34)</f>
        <v>7</v>
      </c>
      <c r="C34" s="13" t="s">
        <v>21</v>
      </c>
      <c r="D34" s="14">
        <v>5290</v>
      </c>
      <c r="E34" s="18" t="s">
        <v>57</v>
      </c>
      <c r="F34" s="15">
        <v>63400</v>
      </c>
      <c r="G34" s="16">
        <v>6.3090999999999994E-2</v>
      </c>
      <c r="H34" s="17" t="str">
        <f t="shared" si="0"/>
        <v>&gt;=5%</v>
      </c>
      <c r="I34" s="19" t="str">
        <f t="shared" si="1"/>
        <v>2026-06-17|005290|09:07:00</v>
      </c>
    </row>
    <row r="35" spans="1:9" ht="20.100000000000001" customHeight="1">
      <c r="A35" s="11">
        <v>46190</v>
      </c>
      <c r="B35" s="12">
        <f>COUNTIF($A$9:A35,A35)</f>
        <v>8</v>
      </c>
      <c r="C35" s="13" t="s">
        <v>49</v>
      </c>
      <c r="D35" s="14">
        <v>1820</v>
      </c>
      <c r="E35" s="18" t="s">
        <v>58</v>
      </c>
      <c r="F35" s="15">
        <v>147200</v>
      </c>
      <c r="G35" s="16">
        <v>5.0271999999999997E-2</v>
      </c>
      <c r="H35" s="17" t="str">
        <f t="shared" si="0"/>
        <v>&gt;=5%</v>
      </c>
      <c r="I35" s="19" t="str">
        <f t="shared" si="1"/>
        <v>2026-06-17|001820|09:10:00</v>
      </c>
    </row>
    <row r="36" spans="1:9" ht="20.100000000000001" customHeight="1">
      <c r="A36" s="11">
        <v>46190</v>
      </c>
      <c r="B36" s="12">
        <f>COUNTIF($A$9:A36,A36)</f>
        <v>9</v>
      </c>
      <c r="C36" s="13" t="s">
        <v>59</v>
      </c>
      <c r="D36" s="14">
        <v>80220</v>
      </c>
      <c r="E36" s="18" t="s">
        <v>60</v>
      </c>
      <c r="F36" s="15">
        <v>108700</v>
      </c>
      <c r="G36" s="16">
        <v>6.6237000000000004E-2</v>
      </c>
      <c r="H36" s="17" t="str">
        <f t="shared" si="0"/>
        <v>&gt;=5%</v>
      </c>
      <c r="I36" s="19" t="str">
        <f t="shared" si="1"/>
        <v>2026-06-17|080220|09:14:00</v>
      </c>
    </row>
    <row r="37" spans="1:9" ht="20.100000000000001" customHeight="1">
      <c r="A37" s="11">
        <v>46190</v>
      </c>
      <c r="B37" s="12">
        <f>COUNTIF($A$9:A37,A37)</f>
        <v>10</v>
      </c>
      <c r="C37" s="13" t="s">
        <v>61</v>
      </c>
      <c r="D37" s="14">
        <v>347850</v>
      </c>
      <c r="E37" s="18" t="s">
        <v>62</v>
      </c>
      <c r="F37" s="15">
        <v>94200</v>
      </c>
      <c r="G37" s="16">
        <v>0.237792</v>
      </c>
      <c r="H37" s="17" t="str">
        <f t="shared" si="0"/>
        <v>&gt;=20%</v>
      </c>
      <c r="I37" s="19" t="str">
        <f t="shared" si="1"/>
        <v>2026-06-17|347850|09:17:00</v>
      </c>
    </row>
    <row r="38" spans="1:9" ht="20.100000000000001" customHeight="1">
      <c r="A38" s="11">
        <v>46191</v>
      </c>
      <c r="B38" s="12">
        <f>COUNTIF($A$9:A38,A38)</f>
        <v>1</v>
      </c>
      <c r="C38" s="13" t="s">
        <v>31</v>
      </c>
      <c r="D38" s="14">
        <v>85620</v>
      </c>
      <c r="E38" s="18" t="s">
        <v>28</v>
      </c>
      <c r="F38" s="15">
        <v>31800</v>
      </c>
      <c r="G38" s="16">
        <v>0.172956</v>
      </c>
      <c r="H38" s="17" t="str">
        <f t="shared" si="0"/>
        <v>&gt;=10%</v>
      </c>
      <c r="I38" s="19" t="str">
        <f t="shared" si="1"/>
        <v>2026-06-18|085620|09:02:00</v>
      </c>
    </row>
    <row r="39" spans="1:9" ht="20.100000000000001" customHeight="1">
      <c r="A39" s="11">
        <v>46191</v>
      </c>
      <c r="B39" s="12">
        <f>COUNTIF($A$9:A39,A39)</f>
        <v>2</v>
      </c>
      <c r="C39" s="13" t="s">
        <v>21</v>
      </c>
      <c r="D39" s="14">
        <v>11230</v>
      </c>
      <c r="E39" s="18" t="s">
        <v>40</v>
      </c>
      <c r="F39" s="15">
        <v>3035</v>
      </c>
      <c r="G39" s="16">
        <v>0.23229</v>
      </c>
      <c r="H39" s="17" t="str">
        <f t="shared" si="0"/>
        <v>&gt;=20%</v>
      </c>
      <c r="I39" s="19" t="str">
        <f t="shared" si="1"/>
        <v>2026-06-18|011230|09:07:00</v>
      </c>
    </row>
    <row r="40" spans="1:9" ht="20.100000000000001" customHeight="1">
      <c r="A40" s="11">
        <v>46191</v>
      </c>
      <c r="B40" s="12">
        <f>COUNTIF($A$9:A40,A40)</f>
        <v>3</v>
      </c>
      <c r="C40" s="13" t="s">
        <v>63</v>
      </c>
      <c r="D40" s="14">
        <v>1820</v>
      </c>
      <c r="E40" s="18" t="s">
        <v>58</v>
      </c>
      <c r="F40" s="15">
        <v>160000</v>
      </c>
      <c r="G40" s="16">
        <v>0.23</v>
      </c>
      <c r="H40" s="17" t="str">
        <f t="shared" si="0"/>
        <v>&gt;=20%</v>
      </c>
      <c r="I40" s="19" t="str">
        <f t="shared" si="1"/>
        <v>2026-06-18|001820|09:11:00</v>
      </c>
    </row>
    <row r="41" spans="1:9" ht="20.100000000000001" customHeight="1">
      <c r="A41" s="11">
        <v>46191</v>
      </c>
      <c r="B41" s="12">
        <f>COUNTIF($A$9:A41,A41)</f>
        <v>4</v>
      </c>
      <c r="C41" s="13" t="s">
        <v>61</v>
      </c>
      <c r="D41" s="14">
        <v>9150</v>
      </c>
      <c r="E41" s="18" t="s">
        <v>64</v>
      </c>
      <c r="F41" s="15">
        <v>2083000</v>
      </c>
      <c r="G41" s="16">
        <v>9.3134999999999996E-2</v>
      </c>
      <c r="H41" s="17" t="str">
        <f t="shared" ref="H41:H72" si="2">IF(G41&gt;=100%,"&gt;=100%",IF(G41&gt;=50%,"&gt;=50%",IF(G41&gt;=30%,"&gt;=30%",IF(G41&gt;=20%,"&gt;=20%",IF(G41&gt;=10%,"&gt;=10%",IF(G41&gt;=5%,"&gt;=5%","&lt;5%"))))))</f>
        <v>&gt;=5%</v>
      </c>
      <c r="I41" s="19" t="str">
        <f t="shared" ref="I41:I72" si="3">TEXT(A41,"yyyy-mm-dd")&amp;"|"&amp;TEXT(D41,"000000")&amp;"|"&amp;C41</f>
        <v>2026-06-18|009150|09:17:00</v>
      </c>
    </row>
    <row r="42" spans="1:9" ht="20.100000000000001" customHeight="1">
      <c r="A42" s="11">
        <v>46191</v>
      </c>
      <c r="B42" s="12">
        <f>COUNTIF($A$9:A42,A42)</f>
        <v>5</v>
      </c>
      <c r="C42" s="13" t="s">
        <v>65</v>
      </c>
      <c r="D42" s="14">
        <v>319660</v>
      </c>
      <c r="E42" s="18" t="s">
        <v>66</v>
      </c>
      <c r="F42" s="15">
        <v>168000</v>
      </c>
      <c r="G42" s="16">
        <v>6.666699999999999E-2</v>
      </c>
      <c r="H42" s="17" t="str">
        <f t="shared" si="2"/>
        <v>&gt;=5%</v>
      </c>
      <c r="I42" s="19" t="str">
        <f t="shared" si="3"/>
        <v>2026-06-18|319660|09:20:00</v>
      </c>
    </row>
    <row r="43" spans="1:9" ht="20.100000000000001" customHeight="1">
      <c r="A43" s="11">
        <v>46191</v>
      </c>
      <c r="B43" s="12">
        <f>COUNTIF($A$9:A43,A43)</f>
        <v>6</v>
      </c>
      <c r="C43" s="13" t="s">
        <v>67</v>
      </c>
      <c r="D43" s="14">
        <v>9155</v>
      </c>
      <c r="E43" s="18" t="s">
        <v>68</v>
      </c>
      <c r="F43" s="15">
        <v>655000</v>
      </c>
      <c r="G43" s="16">
        <v>0.158779</v>
      </c>
      <c r="H43" s="17" t="str">
        <f t="shared" si="2"/>
        <v>&gt;=10%</v>
      </c>
      <c r="I43" s="19" t="str">
        <f t="shared" si="3"/>
        <v>2026-06-18|009155|09:23:00</v>
      </c>
    </row>
    <row r="44" spans="1:9" ht="20.100000000000001" customHeight="1">
      <c r="A44" s="11">
        <v>46191</v>
      </c>
      <c r="B44" s="12">
        <f>COUNTIF($A$9:A44,A44)</f>
        <v>7</v>
      </c>
      <c r="C44" s="13" t="s">
        <v>25</v>
      </c>
      <c r="D44" s="14">
        <v>14910</v>
      </c>
      <c r="E44" s="18" t="s">
        <v>69</v>
      </c>
      <c r="F44" s="15">
        <v>2860</v>
      </c>
      <c r="G44" s="16">
        <v>0.15384600000000001</v>
      </c>
      <c r="H44" s="17" t="str">
        <f t="shared" si="2"/>
        <v>&gt;=10%</v>
      </c>
      <c r="I44" s="19" t="str">
        <f t="shared" si="3"/>
        <v>2026-06-18|014910|09:26:00</v>
      </c>
    </row>
    <row r="45" spans="1:9" ht="20.100000000000001" customHeight="1">
      <c r="A45" s="11">
        <v>46191</v>
      </c>
      <c r="B45" s="12">
        <f>COUNTIF($A$9:A45,A45)</f>
        <v>8</v>
      </c>
      <c r="C45" s="13" t="s">
        <v>70</v>
      </c>
      <c r="D45" s="14">
        <v>80220</v>
      </c>
      <c r="E45" s="18" t="s">
        <v>60</v>
      </c>
      <c r="F45" s="15">
        <v>115900</v>
      </c>
      <c r="G45" s="16">
        <v>6.2984999999999999E-2</v>
      </c>
      <c r="H45" s="17" t="str">
        <f t="shared" si="2"/>
        <v>&gt;=5%</v>
      </c>
      <c r="I45" s="19" t="str">
        <f t="shared" si="3"/>
        <v>2026-06-18|080220|12:06:00</v>
      </c>
    </row>
    <row r="46" spans="1:9" ht="20.100000000000001" customHeight="1">
      <c r="A46" s="11">
        <v>46192</v>
      </c>
      <c r="B46" s="12">
        <f>COUNTIF($A$9:A46,A46)</f>
        <v>1</v>
      </c>
      <c r="C46" s="13" t="s">
        <v>29</v>
      </c>
      <c r="D46" s="14">
        <v>9155</v>
      </c>
      <c r="E46" s="18" t="s">
        <v>68</v>
      </c>
      <c r="F46" s="15">
        <v>765000</v>
      </c>
      <c r="G46" s="16">
        <v>0.104575</v>
      </c>
      <c r="H46" s="17" t="str">
        <f t="shared" si="2"/>
        <v>&gt;=10%</v>
      </c>
      <c r="I46" s="19" t="str">
        <f t="shared" si="3"/>
        <v>2026-06-19|009155|09:01:00</v>
      </c>
    </row>
    <row r="47" spans="1:9" ht="20.100000000000001" customHeight="1">
      <c r="A47" s="11">
        <v>46192</v>
      </c>
      <c r="B47" s="12">
        <f>COUNTIF($A$9:A47,A47)</f>
        <v>2</v>
      </c>
      <c r="C47" s="13" t="s">
        <v>33</v>
      </c>
      <c r="D47" s="14">
        <v>46970</v>
      </c>
      <c r="E47" s="18" t="s">
        <v>71</v>
      </c>
      <c r="F47" s="15">
        <v>8750</v>
      </c>
      <c r="G47" s="16">
        <v>8.6857000000000004E-2</v>
      </c>
      <c r="H47" s="17" t="str">
        <f t="shared" si="2"/>
        <v>&gt;=5%</v>
      </c>
      <c r="I47" s="19" t="str">
        <f t="shared" si="3"/>
        <v>2026-06-19|046970|09:03:00</v>
      </c>
    </row>
    <row r="48" spans="1:9" ht="20.100000000000001" customHeight="1">
      <c r="A48" s="11">
        <v>46192</v>
      </c>
      <c r="B48" s="12">
        <f>COUNTIF($A$9:A48,A48)</f>
        <v>3</v>
      </c>
      <c r="C48" s="13" t="s">
        <v>42</v>
      </c>
      <c r="D48" s="14">
        <v>85620</v>
      </c>
      <c r="E48" s="18" t="s">
        <v>28</v>
      </c>
      <c r="F48" s="15">
        <v>34100</v>
      </c>
      <c r="G48" s="16">
        <v>9.090899999999999E-2</v>
      </c>
      <c r="H48" s="17" t="str">
        <f t="shared" si="2"/>
        <v>&gt;=5%</v>
      </c>
      <c r="I48" s="19" t="str">
        <f t="shared" si="3"/>
        <v>2026-06-19|085620|09:05:00</v>
      </c>
    </row>
    <row r="49" spans="1:9" ht="20.100000000000001" customHeight="1">
      <c r="A49" s="11">
        <v>46192</v>
      </c>
      <c r="B49" s="12">
        <f>COUNTIF($A$9:A49,A49)</f>
        <v>4</v>
      </c>
      <c r="C49" s="13" t="s">
        <v>47</v>
      </c>
      <c r="D49" s="14">
        <v>10690</v>
      </c>
      <c r="E49" s="18" t="s">
        <v>72</v>
      </c>
      <c r="F49" s="15">
        <v>13010</v>
      </c>
      <c r="G49" s="16">
        <v>0.15219099999999999</v>
      </c>
      <c r="H49" s="17" t="str">
        <f t="shared" si="2"/>
        <v>&gt;=10%</v>
      </c>
      <c r="I49" s="19" t="str">
        <f t="shared" si="3"/>
        <v>2026-06-19|010690|09:09:00</v>
      </c>
    </row>
    <row r="50" spans="1:9" ht="20.100000000000001" customHeight="1">
      <c r="A50" s="11">
        <v>46192</v>
      </c>
      <c r="B50" s="12">
        <f>COUNTIF($A$9:A50,A50)</f>
        <v>5</v>
      </c>
      <c r="C50" s="13" t="s">
        <v>61</v>
      </c>
      <c r="D50" s="14">
        <v>6340</v>
      </c>
      <c r="E50" s="18" t="s">
        <v>73</v>
      </c>
      <c r="F50" s="15">
        <v>11650</v>
      </c>
      <c r="G50" s="16">
        <v>0.11158799999999999</v>
      </c>
      <c r="H50" s="17" t="str">
        <f t="shared" si="2"/>
        <v>&gt;=10%</v>
      </c>
      <c r="I50" s="19" t="str">
        <f t="shared" si="3"/>
        <v>2026-06-19|006340|09:17:00</v>
      </c>
    </row>
    <row r="51" spans="1:9" ht="20.100000000000001" customHeight="1">
      <c r="A51" s="11">
        <v>46195</v>
      </c>
      <c r="B51" s="12">
        <f>COUNTIF($A$9:A51,A51)</f>
        <v>1</v>
      </c>
      <c r="C51" s="13" t="s">
        <v>29</v>
      </c>
      <c r="D51" s="14">
        <v>240810</v>
      </c>
      <c r="E51" s="18" t="s">
        <v>53</v>
      </c>
      <c r="F51" s="15">
        <v>154100</v>
      </c>
      <c r="G51" s="16">
        <v>0.142764</v>
      </c>
      <c r="H51" s="17" t="str">
        <f t="shared" si="2"/>
        <v>&gt;=10%</v>
      </c>
      <c r="I51" s="19" t="str">
        <f t="shared" si="3"/>
        <v>2026-06-22|240810|09:01:00</v>
      </c>
    </row>
    <row r="52" spans="1:9" ht="20.100000000000001" customHeight="1">
      <c r="A52" s="11">
        <v>46195</v>
      </c>
      <c r="B52" s="12">
        <f>COUNTIF($A$9:A52,A52)</f>
        <v>2</v>
      </c>
      <c r="C52" s="13" t="s">
        <v>29</v>
      </c>
      <c r="D52" s="14">
        <v>320000</v>
      </c>
      <c r="E52" s="18" t="s">
        <v>74</v>
      </c>
      <c r="F52" s="15">
        <v>18250</v>
      </c>
      <c r="G52" s="16">
        <v>0.26849299999999998</v>
      </c>
      <c r="H52" s="17" t="str">
        <f t="shared" si="2"/>
        <v>&gt;=20%</v>
      </c>
      <c r="I52" s="19" t="str">
        <f t="shared" si="3"/>
        <v>2026-06-22|320000|09:01:00</v>
      </c>
    </row>
    <row r="53" spans="1:9" ht="20.100000000000001" customHeight="1">
      <c r="A53" s="11">
        <v>46195</v>
      </c>
      <c r="B53" s="12">
        <f>COUNTIF($A$9:A53,A53)</f>
        <v>3</v>
      </c>
      <c r="C53" s="13" t="s">
        <v>31</v>
      </c>
      <c r="D53" s="14">
        <v>319660</v>
      </c>
      <c r="E53" s="18" t="s">
        <v>66</v>
      </c>
      <c r="F53" s="15">
        <v>169000</v>
      </c>
      <c r="G53" s="16">
        <v>0.16272200000000001</v>
      </c>
      <c r="H53" s="17" t="str">
        <f t="shared" si="2"/>
        <v>&gt;=10%</v>
      </c>
      <c r="I53" s="19" t="str">
        <f t="shared" si="3"/>
        <v>2026-06-22|319660|09:02:00</v>
      </c>
    </row>
    <row r="54" spans="1:9" ht="20.100000000000001" customHeight="1">
      <c r="A54" s="11">
        <v>46195</v>
      </c>
      <c r="B54" s="12">
        <f>COUNTIF($A$9:A54,A54)</f>
        <v>4</v>
      </c>
      <c r="C54" s="13" t="s">
        <v>31</v>
      </c>
      <c r="D54" s="14">
        <v>420770</v>
      </c>
      <c r="E54" s="18" t="s">
        <v>75</v>
      </c>
      <c r="F54" s="15">
        <v>149000</v>
      </c>
      <c r="G54" s="16">
        <v>0.110067</v>
      </c>
      <c r="H54" s="17" t="str">
        <f t="shared" si="2"/>
        <v>&gt;=10%</v>
      </c>
      <c r="I54" s="19" t="str">
        <f t="shared" si="3"/>
        <v>2026-06-22|420770|09:02:00</v>
      </c>
    </row>
    <row r="55" spans="1:9" ht="20.100000000000001" customHeight="1">
      <c r="A55" s="11">
        <v>46195</v>
      </c>
      <c r="B55" s="12">
        <f>COUNTIF($A$9:A55,A55)</f>
        <v>5</v>
      </c>
      <c r="C55" s="13" t="s">
        <v>36</v>
      </c>
      <c r="D55" s="14">
        <v>46970</v>
      </c>
      <c r="E55" s="18" t="s">
        <v>71</v>
      </c>
      <c r="F55" s="15">
        <v>7730</v>
      </c>
      <c r="G55" s="16">
        <v>6.3389000000000001E-2</v>
      </c>
      <c r="H55" s="17" t="str">
        <f t="shared" si="2"/>
        <v>&gt;=5%</v>
      </c>
      <c r="I55" s="19" t="str">
        <f t="shared" si="3"/>
        <v>2026-06-22|046970|09:04:00</v>
      </c>
    </row>
    <row r="56" spans="1:9" ht="20.100000000000001" customHeight="1">
      <c r="A56" s="11">
        <v>46195</v>
      </c>
      <c r="B56" s="12">
        <f>COUNTIF($A$9:A56,A56)</f>
        <v>6</v>
      </c>
      <c r="C56" s="13" t="s">
        <v>55</v>
      </c>
      <c r="D56" s="14">
        <v>9155</v>
      </c>
      <c r="E56" s="18" t="s">
        <v>68</v>
      </c>
      <c r="F56" s="15">
        <v>803000</v>
      </c>
      <c r="G56" s="16">
        <v>0.25529299999999999</v>
      </c>
      <c r="H56" s="17" t="str">
        <f t="shared" si="2"/>
        <v>&gt;=20%</v>
      </c>
      <c r="I56" s="19" t="str">
        <f t="shared" si="3"/>
        <v>2026-06-22|009155|09:06:00</v>
      </c>
    </row>
    <row r="57" spans="1:9" ht="20.100000000000001" customHeight="1">
      <c r="A57" s="11">
        <v>46195</v>
      </c>
      <c r="B57" s="12">
        <f>COUNTIF($A$9:A57,A57)</f>
        <v>7</v>
      </c>
      <c r="C57" s="13" t="s">
        <v>21</v>
      </c>
      <c r="D57" s="14">
        <v>204270</v>
      </c>
      <c r="E57" s="18" t="s">
        <v>76</v>
      </c>
      <c r="F57" s="15">
        <v>21700</v>
      </c>
      <c r="G57" s="16">
        <v>0.15207399999999999</v>
      </c>
      <c r="H57" s="17" t="str">
        <f t="shared" si="2"/>
        <v>&gt;=10%</v>
      </c>
      <c r="I57" s="19" t="str">
        <f t="shared" si="3"/>
        <v>2026-06-22|204270|09:07:00</v>
      </c>
    </row>
    <row r="58" spans="1:9" ht="20.100000000000001" customHeight="1">
      <c r="A58" s="11">
        <v>46195</v>
      </c>
      <c r="B58" s="12">
        <f>COUNTIF($A$9:A58,A58)</f>
        <v>8</v>
      </c>
      <c r="C58" s="13" t="s">
        <v>77</v>
      </c>
      <c r="D58" s="14">
        <v>990</v>
      </c>
      <c r="E58" s="18" t="s">
        <v>78</v>
      </c>
      <c r="F58" s="15">
        <v>159300</v>
      </c>
      <c r="G58" s="16">
        <v>9.4161999999999996E-2</v>
      </c>
      <c r="H58" s="17" t="str">
        <f t="shared" si="2"/>
        <v>&gt;=5%</v>
      </c>
      <c r="I58" s="19" t="str">
        <f t="shared" si="3"/>
        <v>2026-06-22|000990|09:37:00</v>
      </c>
    </row>
    <row r="59" spans="1:9" ht="20.100000000000001" customHeight="1">
      <c r="A59" s="11">
        <v>46195</v>
      </c>
      <c r="B59" s="12">
        <f>COUNTIF($A$9:A59,A59)</f>
        <v>9</v>
      </c>
      <c r="C59" s="13" t="s">
        <v>79</v>
      </c>
      <c r="D59" s="14">
        <v>4710</v>
      </c>
      <c r="E59" s="18" t="s">
        <v>80</v>
      </c>
      <c r="F59" s="15">
        <v>14090</v>
      </c>
      <c r="G59" s="16">
        <v>0.16607500000000003</v>
      </c>
      <c r="H59" s="17" t="str">
        <f t="shared" si="2"/>
        <v>&gt;=10%</v>
      </c>
      <c r="I59" s="19" t="str">
        <f t="shared" si="3"/>
        <v>2026-06-22|004710|10:25:00</v>
      </c>
    </row>
    <row r="60" spans="1:9" ht="20.100000000000001" customHeight="1">
      <c r="A60" s="11">
        <v>46195</v>
      </c>
      <c r="B60" s="12">
        <f>COUNTIF($A$9:A60,A60)</f>
        <v>10</v>
      </c>
      <c r="C60" s="13" t="s">
        <v>81</v>
      </c>
      <c r="D60" s="14">
        <v>26940</v>
      </c>
      <c r="E60" s="18" t="s">
        <v>82</v>
      </c>
      <c r="F60" s="15">
        <v>2460</v>
      </c>
      <c r="G60" s="16">
        <v>0.17479700000000001</v>
      </c>
      <c r="H60" s="17" t="str">
        <f t="shared" si="2"/>
        <v>&gt;=10%</v>
      </c>
      <c r="I60" s="19" t="str">
        <f t="shared" si="3"/>
        <v>2026-06-22|026940|12:35:00</v>
      </c>
    </row>
    <row r="61" spans="1:9" ht="20.100000000000001" customHeight="1">
      <c r="A61" s="11">
        <v>46197</v>
      </c>
      <c r="B61" s="12">
        <f>COUNTIF($A$9:A61,A61)</f>
        <v>1</v>
      </c>
      <c r="C61" s="13" t="s">
        <v>29</v>
      </c>
      <c r="D61" s="14">
        <v>356680</v>
      </c>
      <c r="E61" s="18" t="s">
        <v>83</v>
      </c>
      <c r="F61" s="15">
        <v>21000</v>
      </c>
      <c r="G61" s="16">
        <v>0.12857100000000002</v>
      </c>
      <c r="H61" s="17" t="str">
        <f t="shared" si="2"/>
        <v>&gt;=10%</v>
      </c>
      <c r="I61" s="19" t="str">
        <f t="shared" si="3"/>
        <v>2026-06-24|356680|09:01:00</v>
      </c>
    </row>
    <row r="62" spans="1:9" ht="20.100000000000001" customHeight="1">
      <c r="A62" s="11">
        <v>46197</v>
      </c>
      <c r="B62" s="12">
        <f>COUNTIF($A$9:A62,A62)</f>
        <v>2</v>
      </c>
      <c r="C62" s="13" t="s">
        <v>47</v>
      </c>
      <c r="D62" s="14">
        <v>34940</v>
      </c>
      <c r="E62" s="18" t="s">
        <v>84</v>
      </c>
      <c r="F62" s="15">
        <v>922</v>
      </c>
      <c r="G62" s="16">
        <v>0.160521</v>
      </c>
      <c r="H62" s="17" t="str">
        <f t="shared" si="2"/>
        <v>&gt;=10%</v>
      </c>
      <c r="I62" s="19" t="str">
        <f t="shared" si="3"/>
        <v>2026-06-24|034940|09:09:00</v>
      </c>
    </row>
    <row r="63" spans="1:9" ht="20.100000000000001" customHeight="1">
      <c r="A63" s="11">
        <v>46197</v>
      </c>
      <c r="B63" s="12">
        <f>COUNTIF($A$9:A63,A63)</f>
        <v>3</v>
      </c>
      <c r="C63" s="13" t="s">
        <v>59</v>
      </c>
      <c r="D63" s="14">
        <v>320000</v>
      </c>
      <c r="E63" s="18" t="s">
        <v>74</v>
      </c>
      <c r="F63" s="15">
        <v>22200</v>
      </c>
      <c r="G63" s="16">
        <v>0.247748</v>
      </c>
      <c r="H63" s="17" t="str">
        <f t="shared" si="2"/>
        <v>&gt;=20%</v>
      </c>
      <c r="I63" s="19" t="str">
        <f t="shared" si="3"/>
        <v>2026-06-24|320000|09:14:00</v>
      </c>
    </row>
    <row r="64" spans="1:9" ht="20.100000000000001" customHeight="1">
      <c r="A64" s="11">
        <v>46198</v>
      </c>
      <c r="B64" s="12">
        <f>COUNTIF($A$9:A64,A64)</f>
        <v>1</v>
      </c>
      <c r="C64" s="13" t="s">
        <v>85</v>
      </c>
      <c r="D64" s="14">
        <v>322000</v>
      </c>
      <c r="E64" s="18" t="s">
        <v>86</v>
      </c>
      <c r="F64" s="15">
        <v>131800</v>
      </c>
      <c r="G64" s="16">
        <v>5.4627999999999996E-2</v>
      </c>
      <c r="H64" s="17" t="str">
        <f t="shared" si="2"/>
        <v>&gt;=5%</v>
      </c>
      <c r="I64" s="19" t="str">
        <f t="shared" si="3"/>
        <v>2026-06-25|322000|09:22:00</v>
      </c>
    </row>
    <row r="65" spans="1:9" ht="20.100000000000001" customHeight="1">
      <c r="A65" s="11">
        <v>46198</v>
      </c>
      <c r="B65" s="12">
        <f>COUNTIF($A$9:A65,A65)</f>
        <v>2</v>
      </c>
      <c r="C65" s="13" t="s">
        <v>87</v>
      </c>
      <c r="D65" s="14">
        <v>65170</v>
      </c>
      <c r="E65" s="18" t="s">
        <v>88</v>
      </c>
      <c r="F65" s="15">
        <v>2325</v>
      </c>
      <c r="G65" s="16">
        <v>0.17849499999999999</v>
      </c>
      <c r="H65" s="17" t="str">
        <f t="shared" si="2"/>
        <v>&gt;=10%</v>
      </c>
      <c r="I65" s="19" t="str">
        <f t="shared" si="3"/>
        <v>2026-06-25|065170|10:39:00</v>
      </c>
    </row>
    <row r="66" spans="1:9" ht="20.100000000000001" customHeight="1">
      <c r="A66" s="11">
        <v>46202</v>
      </c>
      <c r="B66" s="12">
        <f>COUNTIF($A$9:A66,A66)</f>
        <v>1</v>
      </c>
      <c r="C66" s="13" t="s">
        <v>29</v>
      </c>
      <c r="D66" s="14">
        <v>403870</v>
      </c>
      <c r="E66" s="18" t="s">
        <v>30</v>
      </c>
      <c r="F66" s="15">
        <v>54700</v>
      </c>
      <c r="G66" s="16">
        <v>5.8501000000000004E-2</v>
      </c>
      <c r="H66" s="17" t="str">
        <f t="shared" si="2"/>
        <v>&gt;=5%</v>
      </c>
      <c r="I66" s="19" t="str">
        <f t="shared" si="3"/>
        <v>2026-06-29|403870|09:01:00</v>
      </c>
    </row>
    <row r="67" spans="1:9" ht="20.100000000000001" customHeight="1">
      <c r="A67" s="11">
        <v>46203</v>
      </c>
      <c r="B67" s="12">
        <f>COUNTIF($A$9:A67,A67)</f>
        <v>1</v>
      </c>
      <c r="C67" s="13" t="s">
        <v>33</v>
      </c>
      <c r="D67" s="14">
        <v>14910</v>
      </c>
      <c r="E67" s="18" t="s">
        <v>69</v>
      </c>
      <c r="F67" s="15">
        <v>2540</v>
      </c>
      <c r="G67" s="16">
        <v>0.11810999999999999</v>
      </c>
      <c r="H67" s="17" t="str">
        <f t="shared" si="2"/>
        <v>&gt;=10%</v>
      </c>
      <c r="I67" s="19" t="str">
        <f t="shared" si="3"/>
        <v>2026-06-30|014910|09:03:00</v>
      </c>
    </row>
    <row r="68" spans="1:9" ht="20.100000000000001" customHeight="1">
      <c r="A68" s="11">
        <v>46204</v>
      </c>
      <c r="B68" s="12">
        <f>COUNTIF($A$9:A68,A68)</f>
        <v>1</v>
      </c>
      <c r="C68" s="13" t="s">
        <v>29</v>
      </c>
      <c r="D68" s="14">
        <v>2990</v>
      </c>
      <c r="E68" s="18" t="s">
        <v>89</v>
      </c>
      <c r="F68" s="15">
        <v>12020</v>
      </c>
      <c r="G68" s="16">
        <v>0.209651</v>
      </c>
      <c r="H68" s="17" t="str">
        <f t="shared" si="2"/>
        <v>&gt;=20%</v>
      </c>
      <c r="I68" s="19" t="str">
        <f t="shared" si="3"/>
        <v>2026-07-01|002990|09:01:00</v>
      </c>
    </row>
    <row r="69" spans="1:9" ht="20.100000000000001" customHeight="1">
      <c r="A69" s="11">
        <v>46204</v>
      </c>
      <c r="B69" s="12">
        <f>COUNTIF($A$9:A69,A69)</f>
        <v>2</v>
      </c>
      <c r="C69" s="13" t="s">
        <v>29</v>
      </c>
      <c r="D69" s="14">
        <v>6360</v>
      </c>
      <c r="E69" s="18" t="s">
        <v>90</v>
      </c>
      <c r="F69" s="15">
        <v>26850</v>
      </c>
      <c r="G69" s="16">
        <v>0.132216</v>
      </c>
      <c r="H69" s="17" t="str">
        <f t="shared" si="2"/>
        <v>&gt;=10%</v>
      </c>
      <c r="I69" s="19" t="str">
        <f t="shared" si="3"/>
        <v>2026-07-01|006360|09:01:00</v>
      </c>
    </row>
    <row r="70" spans="1:9" ht="20.100000000000001" customHeight="1">
      <c r="A70" s="11">
        <v>46204</v>
      </c>
      <c r="B70" s="12">
        <f>COUNTIF($A$9:A70,A70)</f>
        <v>3</v>
      </c>
      <c r="C70" s="13" t="s">
        <v>31</v>
      </c>
      <c r="D70" s="14">
        <v>111710</v>
      </c>
      <c r="E70" s="18" t="s">
        <v>91</v>
      </c>
      <c r="F70" s="15">
        <v>5780</v>
      </c>
      <c r="G70" s="16">
        <v>0.224913</v>
      </c>
      <c r="H70" s="17" t="str">
        <f t="shared" si="2"/>
        <v>&gt;=20%</v>
      </c>
      <c r="I70" s="19" t="str">
        <f t="shared" si="3"/>
        <v>2026-07-01|111710|09:02:00</v>
      </c>
    </row>
    <row r="71" spans="1:9" ht="20.100000000000001" customHeight="1">
      <c r="A71" s="11">
        <v>46204</v>
      </c>
      <c r="B71" s="12">
        <f>COUNTIF($A$9:A71,A71)</f>
        <v>4</v>
      </c>
      <c r="C71" s="13" t="s">
        <v>36</v>
      </c>
      <c r="D71" s="14">
        <v>6345</v>
      </c>
      <c r="E71" s="18" t="s">
        <v>54</v>
      </c>
      <c r="F71" s="15">
        <v>12930</v>
      </c>
      <c r="G71" s="16">
        <v>0.23433900000000002</v>
      </c>
      <c r="H71" s="17" t="str">
        <f t="shared" si="2"/>
        <v>&gt;=20%</v>
      </c>
      <c r="I71" s="19" t="str">
        <f t="shared" si="3"/>
        <v>2026-07-01|006345|09:04:00</v>
      </c>
    </row>
    <row r="72" spans="1:9" ht="20.100000000000001" customHeight="1">
      <c r="A72" s="11">
        <v>46204</v>
      </c>
      <c r="B72" s="12">
        <f>COUNTIF($A$9:A72,A72)</f>
        <v>5</v>
      </c>
      <c r="C72" s="13" t="s">
        <v>92</v>
      </c>
      <c r="D72" s="14">
        <v>79650</v>
      </c>
      <c r="E72" s="18" t="s">
        <v>93</v>
      </c>
      <c r="F72" s="15">
        <v>4585</v>
      </c>
      <c r="G72" s="16">
        <v>0.15812400000000001</v>
      </c>
      <c r="H72" s="17" t="str">
        <f t="shared" si="2"/>
        <v>&gt;=10%</v>
      </c>
      <c r="I72" s="19" t="str">
        <f t="shared" si="3"/>
        <v>2026-07-01|079650|10:02:00</v>
      </c>
    </row>
    <row r="73" spans="1:9" ht="20.100000000000001" customHeight="1">
      <c r="A73" s="11">
        <v>46204</v>
      </c>
      <c r="B73" s="12">
        <f>COUNTIF($A$9:A73,A73)</f>
        <v>6</v>
      </c>
      <c r="C73" s="13" t="s">
        <v>94</v>
      </c>
      <c r="D73" s="14">
        <v>52710</v>
      </c>
      <c r="E73" s="18" t="s">
        <v>95</v>
      </c>
      <c r="F73" s="15">
        <v>21600</v>
      </c>
      <c r="G73" s="16">
        <v>0.171296</v>
      </c>
      <c r="H73" s="17" t="str">
        <f t="shared" ref="H73:H104" si="4">IF(G73&gt;=100%,"&gt;=100%",IF(G73&gt;=50%,"&gt;=50%",IF(G73&gt;=30%,"&gt;=30%",IF(G73&gt;=20%,"&gt;=20%",IF(G73&gt;=10%,"&gt;=10%",IF(G73&gt;=5%,"&gt;=5%","&lt;5%"))))))</f>
        <v>&gt;=10%</v>
      </c>
      <c r="I73" s="19" t="str">
        <f t="shared" ref="I73:I104" si="5">TEXT(A73,"yyyy-mm-dd")&amp;"|"&amp;TEXT(D73,"000000")&amp;"|"&amp;C73</f>
        <v>2026-07-01|052710|10:13:00</v>
      </c>
    </row>
    <row r="74" spans="1:9" ht="20.100000000000001" customHeight="1">
      <c r="A74" s="11">
        <v>46205</v>
      </c>
      <c r="B74" s="12">
        <f>COUNTIF($A$9:A74,A74)</f>
        <v>1</v>
      </c>
      <c r="C74" s="13" t="s">
        <v>96</v>
      </c>
      <c r="D74" s="14">
        <v>228340</v>
      </c>
      <c r="E74" s="18" t="s">
        <v>97</v>
      </c>
      <c r="F74" s="15">
        <v>5670</v>
      </c>
      <c r="G74" s="16">
        <v>0.17283999999999999</v>
      </c>
      <c r="H74" s="17" t="str">
        <f t="shared" si="4"/>
        <v>&gt;=10%</v>
      </c>
      <c r="I74" s="19" t="str">
        <f t="shared" si="5"/>
        <v>2026-07-02|228340|09:16:00</v>
      </c>
    </row>
    <row r="75" spans="1:9" ht="20.100000000000001" customHeight="1">
      <c r="A75" s="11">
        <v>46206</v>
      </c>
      <c r="B75" s="12">
        <f>COUNTIF($A$9:A75,A75)</f>
        <v>1</v>
      </c>
      <c r="C75" s="13" t="s">
        <v>98</v>
      </c>
      <c r="D75" s="14">
        <v>65170</v>
      </c>
      <c r="E75" s="18" t="s">
        <v>88</v>
      </c>
      <c r="F75" s="15">
        <v>3760</v>
      </c>
      <c r="G75" s="16">
        <v>0.22207399999999999</v>
      </c>
      <c r="H75" s="17" t="str">
        <f t="shared" si="4"/>
        <v>&gt;=20%</v>
      </c>
      <c r="I75" s="19" t="str">
        <f t="shared" si="5"/>
        <v>2026-07-03|065170|09:13:00</v>
      </c>
    </row>
    <row r="76" spans="1:9" ht="20.100000000000001" customHeight="1">
      <c r="A76" s="11">
        <v>46209</v>
      </c>
      <c r="B76" s="12">
        <f>COUNTIF($A$9:A76,A76)</f>
        <v>1</v>
      </c>
      <c r="C76" s="13" t="s">
        <v>29</v>
      </c>
      <c r="D76" s="14">
        <v>11230</v>
      </c>
      <c r="E76" s="18" t="s">
        <v>40</v>
      </c>
      <c r="F76" s="15">
        <v>3810</v>
      </c>
      <c r="G76" s="16">
        <v>0.133858</v>
      </c>
      <c r="H76" s="17" t="str">
        <f t="shared" si="4"/>
        <v>&gt;=10%</v>
      </c>
      <c r="I76" s="19" t="str">
        <f t="shared" si="5"/>
        <v>2026-07-06|011230|09:01:00</v>
      </c>
    </row>
    <row r="77" spans="1:9" ht="20.100000000000001" customHeight="1">
      <c r="A77" s="11">
        <v>46209</v>
      </c>
      <c r="B77" s="12">
        <f>COUNTIF($A$9:A77,A77)</f>
        <v>2</v>
      </c>
      <c r="C77" s="13" t="s">
        <v>33</v>
      </c>
      <c r="D77" s="14">
        <v>477850</v>
      </c>
      <c r="E77" s="18" t="s">
        <v>99</v>
      </c>
      <c r="F77" s="15">
        <v>24900</v>
      </c>
      <c r="G77" s="16">
        <v>0.220884</v>
      </c>
      <c r="H77" s="17" t="str">
        <f t="shared" si="4"/>
        <v>&gt;=20%</v>
      </c>
      <c r="I77" s="19" t="str">
        <f t="shared" si="5"/>
        <v>2026-07-06|477850|09:03:00</v>
      </c>
    </row>
    <row r="78" spans="1:9" ht="20.100000000000001" customHeight="1">
      <c r="A78" s="11">
        <v>46209</v>
      </c>
      <c r="B78" s="12">
        <f>COUNTIF($A$9:A78,A78)</f>
        <v>3</v>
      </c>
      <c r="C78" s="13" t="s">
        <v>100</v>
      </c>
      <c r="D78" s="14">
        <v>122350</v>
      </c>
      <c r="E78" s="18" t="s">
        <v>101</v>
      </c>
      <c r="F78" s="15">
        <v>1804</v>
      </c>
      <c r="G78" s="16">
        <v>0.21951200000000001</v>
      </c>
      <c r="H78" s="17" t="str">
        <f t="shared" si="4"/>
        <v>&gt;=20%</v>
      </c>
      <c r="I78" s="19" t="str">
        <f t="shared" si="5"/>
        <v>2026-07-06|122350|12:34:00</v>
      </c>
    </row>
    <row r="79" spans="1:9" ht="20.100000000000001" customHeight="1">
      <c r="A79" s="11">
        <v>46209</v>
      </c>
      <c r="B79" s="12">
        <f>COUNTIF($A$9:A79,A79)</f>
        <v>4</v>
      </c>
      <c r="C79" s="13" t="s">
        <v>102</v>
      </c>
      <c r="D79" s="14">
        <v>37710</v>
      </c>
      <c r="E79" s="18" t="s">
        <v>103</v>
      </c>
      <c r="F79" s="15">
        <v>40500</v>
      </c>
      <c r="G79" s="16">
        <v>0.24691400000000002</v>
      </c>
      <c r="H79" s="17" t="str">
        <f t="shared" si="4"/>
        <v>&gt;=20%</v>
      </c>
      <c r="I79" s="19" t="str">
        <f t="shared" si="5"/>
        <v>2026-07-06|037710|14:26:00</v>
      </c>
    </row>
    <row r="80" spans="1:9" ht="20.100000000000001" customHeight="1">
      <c r="A80" s="11">
        <v>46210</v>
      </c>
      <c r="B80" s="12">
        <f>COUNTIF($A$9:A80,A80)</f>
        <v>1</v>
      </c>
      <c r="C80" s="13" t="s">
        <v>42</v>
      </c>
      <c r="D80" s="14">
        <v>2990</v>
      </c>
      <c r="E80" s="18" t="s">
        <v>89</v>
      </c>
      <c r="F80" s="15">
        <v>13040</v>
      </c>
      <c r="G80" s="16">
        <v>0.21088999999999999</v>
      </c>
      <c r="H80" s="17" t="str">
        <f t="shared" si="4"/>
        <v>&gt;=20%</v>
      </c>
      <c r="I80" s="19" t="str">
        <f t="shared" si="5"/>
        <v>2026-07-07|002990|09:05:00</v>
      </c>
    </row>
    <row r="81" spans="1:9" ht="20.100000000000001" customHeight="1">
      <c r="A81" s="11">
        <v>46210</v>
      </c>
      <c r="B81" s="12">
        <f>COUNTIF($A$9:A81,A81)</f>
        <v>2</v>
      </c>
      <c r="C81" s="13" t="s">
        <v>21</v>
      </c>
      <c r="D81" s="14">
        <v>1210</v>
      </c>
      <c r="E81" s="18" t="s">
        <v>104</v>
      </c>
      <c r="F81" s="15">
        <v>975</v>
      </c>
      <c r="G81" s="16">
        <v>0.22051300000000001</v>
      </c>
      <c r="H81" s="17" t="str">
        <f t="shared" si="4"/>
        <v>&gt;=20%</v>
      </c>
      <c r="I81" s="19" t="str">
        <f t="shared" si="5"/>
        <v>2026-07-07|001210|09:07:00</v>
      </c>
    </row>
    <row r="82" spans="1:9" ht="20.100000000000001" customHeight="1">
      <c r="A82" s="11">
        <v>46210</v>
      </c>
      <c r="B82" s="12">
        <f>COUNTIF($A$9:A82,A82)</f>
        <v>3</v>
      </c>
      <c r="C82" s="13" t="s">
        <v>105</v>
      </c>
      <c r="D82" s="14">
        <v>13360</v>
      </c>
      <c r="E82" s="18" t="s">
        <v>106</v>
      </c>
      <c r="F82" s="15">
        <v>2210</v>
      </c>
      <c r="G82" s="16">
        <v>7.6923000000000005E-2</v>
      </c>
      <c r="H82" s="17" t="str">
        <f t="shared" si="4"/>
        <v>&gt;=5%</v>
      </c>
      <c r="I82" s="19" t="str">
        <f t="shared" si="5"/>
        <v>2026-07-07|013360|09:58:00</v>
      </c>
    </row>
    <row r="83" spans="1:9" ht="20.100000000000001" customHeight="1">
      <c r="A83" s="11">
        <v>46211</v>
      </c>
      <c r="B83" s="12">
        <f>COUNTIF($A$9:A83,A83)</f>
        <v>1</v>
      </c>
      <c r="C83" s="13" t="s">
        <v>31</v>
      </c>
      <c r="D83" s="14">
        <v>24060</v>
      </c>
      <c r="E83" s="18" t="s">
        <v>107</v>
      </c>
      <c r="F83" s="15">
        <v>9800</v>
      </c>
      <c r="G83" s="16">
        <v>0.158163</v>
      </c>
      <c r="H83" s="17" t="str">
        <f t="shared" si="4"/>
        <v>&gt;=10%</v>
      </c>
      <c r="I83" s="19" t="str">
        <f t="shared" si="5"/>
        <v>2026-07-08|024060|09:02:00</v>
      </c>
    </row>
    <row r="84" spans="1:9" ht="20.100000000000001" customHeight="1">
      <c r="A84" s="11">
        <v>46211</v>
      </c>
      <c r="B84" s="12">
        <f>COUNTIF($A$9:A84,A84)</f>
        <v>2</v>
      </c>
      <c r="C84" s="13" t="s">
        <v>33</v>
      </c>
      <c r="D84" s="14">
        <v>477850</v>
      </c>
      <c r="E84" s="18" t="s">
        <v>99</v>
      </c>
      <c r="F84" s="15">
        <v>25050</v>
      </c>
      <c r="G84" s="16">
        <v>0.20958100000000002</v>
      </c>
      <c r="H84" s="17" t="str">
        <f t="shared" si="4"/>
        <v>&gt;=20%</v>
      </c>
      <c r="I84" s="19" t="str">
        <f t="shared" si="5"/>
        <v>2026-07-08|477850|09:03:00</v>
      </c>
    </row>
    <row r="85" spans="1:9" ht="20.100000000000001" customHeight="1">
      <c r="A85" s="11">
        <v>46211</v>
      </c>
      <c r="B85" s="12">
        <f>COUNTIF($A$9:A85,A85)</f>
        <v>3</v>
      </c>
      <c r="C85" s="13" t="s">
        <v>55</v>
      </c>
      <c r="D85" s="14">
        <v>412350</v>
      </c>
      <c r="E85" s="18" t="s">
        <v>108</v>
      </c>
      <c r="F85" s="15">
        <v>4530</v>
      </c>
      <c r="G85" s="16">
        <v>0.163355</v>
      </c>
      <c r="H85" s="17" t="str">
        <f t="shared" si="4"/>
        <v>&gt;=10%</v>
      </c>
      <c r="I85" s="19" t="str">
        <f t="shared" si="5"/>
        <v>2026-07-08|412350|09:06:00</v>
      </c>
    </row>
    <row r="86" spans="1:9" ht="20.100000000000001" customHeight="1">
      <c r="A86" s="11">
        <v>46211</v>
      </c>
      <c r="B86" s="12">
        <f>COUNTIF($A$9:A86,A86)</f>
        <v>4</v>
      </c>
      <c r="C86" s="13" t="s">
        <v>109</v>
      </c>
      <c r="D86" s="14">
        <v>320000</v>
      </c>
      <c r="E86" s="18" t="s">
        <v>74</v>
      </c>
      <c r="F86" s="15">
        <v>12130</v>
      </c>
      <c r="G86" s="16">
        <v>0.170651</v>
      </c>
      <c r="H86" s="17" t="str">
        <f t="shared" si="4"/>
        <v>&gt;=10%</v>
      </c>
      <c r="I86" s="19" t="str">
        <f t="shared" si="5"/>
        <v>2026-07-08|320000|09:15:00</v>
      </c>
    </row>
    <row r="87" spans="1:9" ht="20.100000000000001" customHeight="1">
      <c r="A87" s="11">
        <v>46211</v>
      </c>
      <c r="B87" s="12">
        <f>COUNTIF($A$9:A87,A87)</f>
        <v>5</v>
      </c>
      <c r="C87" s="13" t="s">
        <v>110</v>
      </c>
      <c r="D87" s="14">
        <v>58730</v>
      </c>
      <c r="E87" s="18" t="s">
        <v>111</v>
      </c>
      <c r="F87" s="15">
        <v>4300</v>
      </c>
      <c r="G87" s="16">
        <v>0.20930199999999999</v>
      </c>
      <c r="H87" s="17" t="str">
        <f t="shared" si="4"/>
        <v>&gt;=20%</v>
      </c>
      <c r="I87" s="19" t="str">
        <f t="shared" si="5"/>
        <v>2026-07-08|058730|10:51:00</v>
      </c>
    </row>
    <row r="88" spans="1:9" ht="20.100000000000001" customHeight="1">
      <c r="A88" s="11">
        <v>46212</v>
      </c>
      <c r="B88" s="12">
        <f>COUNTIF($A$9:A88,A88)</f>
        <v>1</v>
      </c>
      <c r="C88" s="13" t="s">
        <v>29</v>
      </c>
      <c r="D88" s="14">
        <v>3680</v>
      </c>
      <c r="E88" s="18" t="s">
        <v>112</v>
      </c>
      <c r="F88" s="15">
        <v>5370</v>
      </c>
      <c r="G88" s="16">
        <v>0.21229099999999998</v>
      </c>
      <c r="H88" s="17" t="str">
        <f t="shared" si="4"/>
        <v>&gt;=20%</v>
      </c>
      <c r="I88" s="19" t="str">
        <f t="shared" si="5"/>
        <v>2026-07-09|003680|09:01:00</v>
      </c>
    </row>
    <row r="89" spans="1:9" ht="20.100000000000001" customHeight="1">
      <c r="A89" s="11">
        <v>46212</v>
      </c>
      <c r="B89" s="12">
        <f>COUNTIF($A$9:A89,A89)</f>
        <v>2</v>
      </c>
      <c r="C89" s="13" t="s">
        <v>29</v>
      </c>
      <c r="D89" s="14">
        <v>36930</v>
      </c>
      <c r="E89" s="18" t="s">
        <v>56</v>
      </c>
      <c r="F89" s="15">
        <v>164000</v>
      </c>
      <c r="G89" s="16">
        <v>8.7804999999999994E-2</v>
      </c>
      <c r="H89" s="17" t="str">
        <f t="shared" si="4"/>
        <v>&gt;=5%</v>
      </c>
      <c r="I89" s="19" t="str">
        <f t="shared" si="5"/>
        <v>2026-07-09|036930|09:01:00</v>
      </c>
    </row>
    <row r="90" spans="1:9" ht="20.100000000000001" customHeight="1">
      <c r="A90" s="11">
        <v>46212</v>
      </c>
      <c r="B90" s="12">
        <f>COUNTIF($A$9:A90,A90)</f>
        <v>3</v>
      </c>
      <c r="C90" s="13" t="s">
        <v>29</v>
      </c>
      <c r="D90" s="14">
        <v>89030</v>
      </c>
      <c r="E90" s="18" t="s">
        <v>34</v>
      </c>
      <c r="F90" s="15">
        <v>39300</v>
      </c>
      <c r="G90" s="16">
        <v>7.8880000000000006E-2</v>
      </c>
      <c r="H90" s="17" t="str">
        <f t="shared" si="4"/>
        <v>&gt;=5%</v>
      </c>
      <c r="I90" s="19" t="str">
        <f t="shared" si="5"/>
        <v>2026-07-09|089030|09:01:00</v>
      </c>
    </row>
    <row r="91" spans="1:9" ht="20.100000000000001" customHeight="1">
      <c r="A91" s="11">
        <v>46212</v>
      </c>
      <c r="B91" s="12">
        <f>COUNTIF($A$9:A91,A91)</f>
        <v>4</v>
      </c>
      <c r="C91" s="13" t="s">
        <v>36</v>
      </c>
      <c r="D91" s="14">
        <v>214330</v>
      </c>
      <c r="E91" s="18" t="s">
        <v>113</v>
      </c>
      <c r="F91" s="15">
        <v>9670</v>
      </c>
      <c r="G91" s="16">
        <v>0.19234699999999999</v>
      </c>
      <c r="H91" s="17" t="str">
        <f t="shared" si="4"/>
        <v>&gt;=10%</v>
      </c>
      <c r="I91" s="19" t="str">
        <f t="shared" si="5"/>
        <v>2026-07-09|214330|09:04:00</v>
      </c>
    </row>
    <row r="92" spans="1:9" ht="20.100000000000001" customHeight="1">
      <c r="A92" s="11">
        <v>46212</v>
      </c>
      <c r="B92" s="12">
        <f>COUNTIF($A$9:A92,A92)</f>
        <v>5</v>
      </c>
      <c r="C92" s="13" t="s">
        <v>114</v>
      </c>
      <c r="D92" s="14">
        <v>1210</v>
      </c>
      <c r="E92" s="18" t="s">
        <v>104</v>
      </c>
      <c r="F92" s="15">
        <v>1326</v>
      </c>
      <c r="G92" s="16">
        <v>0.22775300000000001</v>
      </c>
      <c r="H92" s="17" t="str">
        <f t="shared" si="4"/>
        <v>&gt;=20%</v>
      </c>
      <c r="I92" s="19" t="str">
        <f t="shared" si="5"/>
        <v>2026-07-09|001210|09:42:00</v>
      </c>
    </row>
    <row r="93" spans="1:9" ht="20.100000000000001" customHeight="1">
      <c r="A93" s="11">
        <v>46213</v>
      </c>
      <c r="B93" s="12">
        <f>COUNTIF($A$9:A93,A93)</f>
        <v>1</v>
      </c>
      <c r="C93" s="13" t="s">
        <v>29</v>
      </c>
      <c r="D93" s="14">
        <v>98460</v>
      </c>
      <c r="E93" s="18" t="s">
        <v>35</v>
      </c>
      <c r="F93" s="15">
        <v>26650</v>
      </c>
      <c r="G93" s="16">
        <v>0.10694200000000001</v>
      </c>
      <c r="H93" s="17" t="str">
        <f t="shared" si="4"/>
        <v>&gt;=10%</v>
      </c>
      <c r="I93" s="19" t="str">
        <f t="shared" si="5"/>
        <v>2026-07-10|098460|09:01:00</v>
      </c>
    </row>
    <row r="94" spans="1:9" ht="20.100000000000001" customHeight="1">
      <c r="A94" s="11">
        <v>46213</v>
      </c>
      <c r="B94" s="12">
        <f>COUNTIF($A$9:A94,A94)</f>
        <v>2</v>
      </c>
      <c r="C94" s="13" t="s">
        <v>29</v>
      </c>
      <c r="D94" s="14">
        <v>240810</v>
      </c>
      <c r="E94" s="18" t="s">
        <v>53</v>
      </c>
      <c r="F94" s="15">
        <v>110400</v>
      </c>
      <c r="G94" s="16">
        <v>0.15942000000000001</v>
      </c>
      <c r="H94" s="17" t="str">
        <f t="shared" si="4"/>
        <v>&gt;=10%</v>
      </c>
      <c r="I94" s="19" t="str">
        <f t="shared" si="5"/>
        <v>2026-07-10|240810|09:01:00</v>
      </c>
    </row>
    <row r="95" spans="1:9" ht="20.100000000000001" customHeight="1">
      <c r="A95" s="11">
        <v>46213</v>
      </c>
      <c r="B95" s="12">
        <f>COUNTIF($A$9:A95,A95)</f>
        <v>3</v>
      </c>
      <c r="C95" s="13" t="s">
        <v>33</v>
      </c>
      <c r="D95" s="14">
        <v>412350</v>
      </c>
      <c r="E95" s="18" t="s">
        <v>108</v>
      </c>
      <c r="F95" s="15">
        <v>5350</v>
      </c>
      <c r="G95" s="16">
        <v>0.19626200000000002</v>
      </c>
      <c r="H95" s="17" t="str">
        <f t="shared" si="4"/>
        <v>&gt;=10%</v>
      </c>
      <c r="I95" s="19" t="str">
        <f t="shared" si="5"/>
        <v>2026-07-10|412350|09:03:00</v>
      </c>
    </row>
    <row r="96" spans="1:9" ht="20.100000000000001" customHeight="1">
      <c r="A96" s="11">
        <v>46213</v>
      </c>
      <c r="B96" s="12">
        <f>COUNTIF($A$9:A96,A96)</f>
        <v>4</v>
      </c>
      <c r="C96" s="13" t="s">
        <v>63</v>
      </c>
      <c r="D96" s="14">
        <v>73240</v>
      </c>
      <c r="E96" s="18" t="s">
        <v>115</v>
      </c>
      <c r="F96" s="15">
        <v>6480</v>
      </c>
      <c r="G96" s="16">
        <v>0.203704</v>
      </c>
      <c r="H96" s="17" t="str">
        <f t="shared" si="4"/>
        <v>&gt;=20%</v>
      </c>
      <c r="I96" s="19" t="str">
        <f t="shared" si="5"/>
        <v>2026-07-10|073240|09:11:00</v>
      </c>
    </row>
    <row r="97" spans="1:9" ht="20.100000000000001" customHeight="1">
      <c r="A97" s="11">
        <v>46213</v>
      </c>
      <c r="B97" s="12">
        <f>COUNTIF($A$9:A97,A97)</f>
        <v>5</v>
      </c>
      <c r="C97" s="13" t="s">
        <v>116</v>
      </c>
      <c r="D97" s="14">
        <v>89970</v>
      </c>
      <c r="E97" s="18" t="s">
        <v>117</v>
      </c>
      <c r="F97" s="15">
        <v>93300</v>
      </c>
      <c r="G97" s="16">
        <v>0.17684899999999998</v>
      </c>
      <c r="H97" s="17" t="str">
        <f t="shared" si="4"/>
        <v>&gt;=10%</v>
      </c>
      <c r="I97" s="19" t="str">
        <f t="shared" si="5"/>
        <v>2026-07-10|089970|09:33:00</v>
      </c>
    </row>
    <row r="98" spans="1:9" ht="20.100000000000001" customHeight="1">
      <c r="A98" s="11">
        <v>46213</v>
      </c>
      <c r="B98" s="12">
        <f>COUNTIF($A$9:A98,A98)</f>
        <v>6</v>
      </c>
      <c r="C98" s="13" t="s">
        <v>118</v>
      </c>
      <c r="D98" s="14">
        <v>445090</v>
      </c>
      <c r="E98" s="18" t="s">
        <v>119</v>
      </c>
      <c r="F98" s="15">
        <v>22900</v>
      </c>
      <c r="G98" s="16">
        <v>0.15720499999999998</v>
      </c>
      <c r="H98" s="17" t="str">
        <f t="shared" si="4"/>
        <v>&gt;=10%</v>
      </c>
      <c r="I98" s="19" t="str">
        <f t="shared" si="5"/>
        <v>2026-07-10|445090|10:14:00</v>
      </c>
    </row>
    <row r="99" spans="1:9" ht="20.100000000000001" customHeight="1">
      <c r="A99" s="11">
        <v>46216</v>
      </c>
      <c r="B99" s="12">
        <f>COUNTIF($A$9:A99,A99)</f>
        <v>1</v>
      </c>
      <c r="C99" s="13" t="s">
        <v>29</v>
      </c>
      <c r="D99" s="14">
        <v>475150</v>
      </c>
      <c r="E99" s="18" t="s">
        <v>120</v>
      </c>
      <c r="F99" s="15">
        <v>44600</v>
      </c>
      <c r="G99" s="16">
        <v>0.17713000000000001</v>
      </c>
      <c r="H99" s="17" t="str">
        <f t="shared" si="4"/>
        <v>&gt;=10%</v>
      </c>
      <c r="I99" s="19" t="str">
        <f t="shared" si="5"/>
        <v>2026-07-13|475150|09:01:00</v>
      </c>
    </row>
    <row r="100" spans="1:9" ht="20.100000000000001" customHeight="1">
      <c r="A100" s="11">
        <v>46216</v>
      </c>
      <c r="B100" s="12">
        <f>COUNTIF($A$9:A100,A100)</f>
        <v>2</v>
      </c>
      <c r="C100" s="13" t="s">
        <v>121</v>
      </c>
      <c r="D100" s="14">
        <v>6660</v>
      </c>
      <c r="E100" s="18" t="s">
        <v>122</v>
      </c>
      <c r="F100" s="15">
        <v>10150</v>
      </c>
      <c r="G100" s="16">
        <v>0.171429</v>
      </c>
      <c r="H100" s="17" t="str">
        <f t="shared" si="4"/>
        <v>&gt;=10%</v>
      </c>
      <c r="I100" s="19" t="str">
        <f t="shared" si="5"/>
        <v>2026-07-13|006660|09:46:00</v>
      </c>
    </row>
    <row r="101" spans="1:9" ht="20.100000000000001" customHeight="1">
      <c r="A101" s="11">
        <v>46217</v>
      </c>
      <c r="B101" s="12">
        <f>COUNTIF($A$9:A101,A101)</f>
        <v>1</v>
      </c>
      <c r="C101" s="13" t="s">
        <v>29</v>
      </c>
      <c r="D101" s="14">
        <v>4090</v>
      </c>
      <c r="E101" s="18" t="s">
        <v>123</v>
      </c>
      <c r="F101" s="15">
        <v>12240</v>
      </c>
      <c r="G101" s="16">
        <v>6.1275000000000003E-2</v>
      </c>
      <c r="H101" s="17" t="str">
        <f t="shared" si="4"/>
        <v>&gt;=5%</v>
      </c>
      <c r="I101" s="19" t="str">
        <f t="shared" si="5"/>
        <v>2026-07-14|004090|09:01:00</v>
      </c>
    </row>
    <row r="102" spans="1:9" ht="20.100000000000001" customHeight="1">
      <c r="A102" s="11">
        <v>46217</v>
      </c>
      <c r="B102" s="12">
        <f>COUNTIF($A$9:A102,A102)</f>
        <v>2</v>
      </c>
      <c r="C102" s="13" t="s">
        <v>29</v>
      </c>
      <c r="D102" s="14">
        <v>319660</v>
      </c>
      <c r="E102" s="18" t="s">
        <v>66</v>
      </c>
      <c r="F102" s="15">
        <v>194600</v>
      </c>
      <c r="G102" s="16">
        <v>5.3442999999999997E-2</v>
      </c>
      <c r="H102" s="17" t="str">
        <f t="shared" si="4"/>
        <v>&gt;=5%</v>
      </c>
      <c r="I102" s="19" t="str">
        <f t="shared" si="5"/>
        <v>2026-07-14|319660|09:01:00</v>
      </c>
    </row>
    <row r="103" spans="1:9" ht="20.100000000000001" customHeight="1">
      <c r="A103" s="11">
        <v>46217</v>
      </c>
      <c r="B103" s="12">
        <f>COUNTIF($A$9:A103,A103)</f>
        <v>3</v>
      </c>
      <c r="C103" s="13" t="s">
        <v>31</v>
      </c>
      <c r="D103" s="14">
        <v>89030</v>
      </c>
      <c r="E103" s="18" t="s">
        <v>34</v>
      </c>
      <c r="F103" s="15">
        <v>47050</v>
      </c>
      <c r="G103" s="16">
        <v>0.10095599999999999</v>
      </c>
      <c r="H103" s="17" t="str">
        <f t="shared" si="4"/>
        <v>&gt;=10%</v>
      </c>
      <c r="I103" s="19" t="str">
        <f t="shared" si="5"/>
        <v>2026-07-14|089030|09:02:00</v>
      </c>
    </row>
    <row r="104" spans="1:9" ht="20.100000000000001" customHeight="1">
      <c r="A104" s="11">
        <v>46218</v>
      </c>
      <c r="B104" s="12">
        <f>COUNTIF($A$9:A104,A104)</f>
        <v>1</v>
      </c>
      <c r="C104" s="13" t="s">
        <v>29</v>
      </c>
      <c r="D104" s="14">
        <v>353200</v>
      </c>
      <c r="E104" s="18" t="s">
        <v>124</v>
      </c>
      <c r="F104" s="15">
        <v>117400</v>
      </c>
      <c r="G104" s="16">
        <v>0.24105599999999999</v>
      </c>
      <c r="H104" s="17" t="str">
        <f t="shared" si="4"/>
        <v>&gt;=20%</v>
      </c>
      <c r="I104" s="19" t="str">
        <f t="shared" si="5"/>
        <v>2026-07-15|353200|09:01:00</v>
      </c>
    </row>
    <row r="105" spans="1:9" ht="20.100000000000001" customHeight="1">
      <c r="A105" s="11">
        <v>46218</v>
      </c>
      <c r="B105" s="12">
        <f>COUNTIF($A$9:A105,A105)</f>
        <v>2</v>
      </c>
      <c r="C105" s="13" t="s">
        <v>31</v>
      </c>
      <c r="D105" s="14">
        <v>36540</v>
      </c>
      <c r="E105" s="18" t="s">
        <v>125</v>
      </c>
      <c r="F105" s="15">
        <v>5850</v>
      </c>
      <c r="G105" s="16">
        <v>0.107692</v>
      </c>
      <c r="H105" s="17" t="str">
        <f t="shared" ref="H105:H132" si="6">IF(G105&gt;=100%,"&gt;=100%",IF(G105&gt;=50%,"&gt;=50%",IF(G105&gt;=30%,"&gt;=30%",IF(G105&gt;=20%,"&gt;=20%",IF(G105&gt;=10%,"&gt;=10%",IF(G105&gt;=5%,"&gt;=5%","&lt;5%"))))))</f>
        <v>&gt;=10%</v>
      </c>
      <c r="I105" s="19" t="str">
        <f t="shared" ref="I105:I132" si="7">TEXT(A105,"yyyy-mm-dd")&amp;"|"&amp;TEXT(D105,"000000")&amp;"|"&amp;C105</f>
        <v>2026-07-15|036540|09:02:00</v>
      </c>
    </row>
    <row r="106" spans="1:9" ht="20.100000000000001" customHeight="1">
      <c r="A106" s="11">
        <v>46218</v>
      </c>
      <c r="B106" s="12">
        <f>COUNTIF($A$9:A106,A106)</f>
        <v>3</v>
      </c>
      <c r="C106" s="13" t="s">
        <v>31</v>
      </c>
      <c r="D106" s="14">
        <v>89030</v>
      </c>
      <c r="E106" s="18" t="s">
        <v>34</v>
      </c>
      <c r="F106" s="15">
        <v>51200</v>
      </c>
      <c r="G106" s="16">
        <v>5.6641000000000004E-2</v>
      </c>
      <c r="H106" s="17" t="str">
        <f t="shared" si="6"/>
        <v>&gt;=5%</v>
      </c>
      <c r="I106" s="19" t="str">
        <f t="shared" si="7"/>
        <v>2026-07-15|089030|09:02:00</v>
      </c>
    </row>
    <row r="107" spans="1:9" ht="20.100000000000001" customHeight="1">
      <c r="A107" s="11">
        <v>46218</v>
      </c>
      <c r="B107" s="12">
        <f>COUNTIF($A$9:A107,A107)</f>
        <v>4</v>
      </c>
      <c r="C107" s="13" t="s">
        <v>31</v>
      </c>
      <c r="D107" s="14">
        <v>226950</v>
      </c>
      <c r="E107" s="18" t="s">
        <v>126</v>
      </c>
      <c r="F107" s="15">
        <v>132000</v>
      </c>
      <c r="G107" s="16">
        <v>5.6818E-2</v>
      </c>
      <c r="H107" s="17" t="str">
        <f t="shared" si="6"/>
        <v>&gt;=5%</v>
      </c>
      <c r="I107" s="19" t="str">
        <f t="shared" si="7"/>
        <v>2026-07-15|226950|09:02:00</v>
      </c>
    </row>
    <row r="108" spans="1:9" ht="20.100000000000001" customHeight="1">
      <c r="A108" s="11">
        <v>46218</v>
      </c>
      <c r="B108" s="12">
        <f>COUNTIF($A$9:A108,A108)</f>
        <v>5</v>
      </c>
      <c r="C108" s="13" t="s">
        <v>55</v>
      </c>
      <c r="D108" s="14">
        <v>64290</v>
      </c>
      <c r="E108" s="18" t="s">
        <v>127</v>
      </c>
      <c r="F108" s="15">
        <v>42200</v>
      </c>
      <c r="G108" s="16">
        <v>5.8056999999999997E-2</v>
      </c>
      <c r="H108" s="17" t="str">
        <f t="shared" si="6"/>
        <v>&gt;=5%</v>
      </c>
      <c r="I108" s="19" t="str">
        <f t="shared" si="7"/>
        <v>2026-07-15|064290|09:06:00</v>
      </c>
    </row>
    <row r="109" spans="1:9" ht="20.100000000000001" customHeight="1">
      <c r="A109" s="11">
        <v>46218</v>
      </c>
      <c r="B109" s="12">
        <f>COUNTIF($A$9:A109,A109)</f>
        <v>6</v>
      </c>
      <c r="C109" s="13" t="s">
        <v>128</v>
      </c>
      <c r="D109" s="14">
        <v>69540</v>
      </c>
      <c r="E109" s="18" t="s">
        <v>41</v>
      </c>
      <c r="F109" s="15">
        <v>2675</v>
      </c>
      <c r="G109" s="16">
        <v>0.17757000000000001</v>
      </c>
      <c r="H109" s="17" t="str">
        <f t="shared" si="6"/>
        <v>&gt;=10%</v>
      </c>
      <c r="I109" s="19" t="str">
        <f t="shared" si="7"/>
        <v>2026-07-15|069540|12:49:00</v>
      </c>
    </row>
    <row r="110" spans="1:9" ht="20.100000000000001" customHeight="1">
      <c r="A110" s="11">
        <v>46219</v>
      </c>
      <c r="B110" s="12">
        <f>COUNTIF($A$9:A110,A110)</f>
        <v>1</v>
      </c>
      <c r="C110" s="13" t="s">
        <v>31</v>
      </c>
      <c r="D110" s="14">
        <v>255220</v>
      </c>
      <c r="E110" s="18" t="s">
        <v>129</v>
      </c>
      <c r="F110" s="15">
        <v>1522</v>
      </c>
      <c r="G110" s="16">
        <v>0.116951</v>
      </c>
      <c r="H110" s="17" t="str">
        <f t="shared" si="6"/>
        <v>&gt;=10%</v>
      </c>
      <c r="I110" s="19" t="str">
        <f t="shared" si="7"/>
        <v>2026-07-16|255220|09:02:00</v>
      </c>
    </row>
    <row r="111" spans="1:9" ht="20.100000000000001" customHeight="1">
      <c r="A111" s="11">
        <v>46219</v>
      </c>
      <c r="B111" s="12">
        <f>COUNTIF($A$9:A111,A111)</f>
        <v>2</v>
      </c>
      <c r="C111" s="13" t="s">
        <v>42</v>
      </c>
      <c r="D111" s="14">
        <v>475150</v>
      </c>
      <c r="E111" s="18" t="s">
        <v>120</v>
      </c>
      <c r="F111" s="15">
        <v>53000</v>
      </c>
      <c r="G111" s="16">
        <v>5.8491000000000001E-2</v>
      </c>
      <c r="H111" s="17" t="str">
        <f t="shared" si="6"/>
        <v>&gt;=5%</v>
      </c>
      <c r="I111" s="19" t="str">
        <f t="shared" si="7"/>
        <v>2026-07-16|475150|09:05:00</v>
      </c>
    </row>
    <row r="112" spans="1:9" ht="20.100000000000001" customHeight="1">
      <c r="A112" s="11">
        <v>46219</v>
      </c>
      <c r="B112" s="12">
        <f>COUNTIF($A$9:A112,A112)</f>
        <v>3</v>
      </c>
      <c r="C112" s="13" t="s">
        <v>130</v>
      </c>
      <c r="D112" s="14">
        <v>6660</v>
      </c>
      <c r="E112" s="18" t="s">
        <v>122</v>
      </c>
      <c r="F112" s="15">
        <v>12390</v>
      </c>
      <c r="G112" s="16">
        <v>0.20581099999999999</v>
      </c>
      <c r="H112" s="17" t="str">
        <f t="shared" si="6"/>
        <v>&gt;=20%</v>
      </c>
      <c r="I112" s="19" t="str">
        <f t="shared" si="7"/>
        <v>2026-07-16|006660|12:14:00</v>
      </c>
    </row>
    <row r="113" spans="1:9" ht="20.100000000000001" customHeight="1">
      <c r="A113" s="11">
        <v>46223</v>
      </c>
      <c r="B113" s="12">
        <f>COUNTIF($A$9:A113,A113)</f>
        <v>1</v>
      </c>
      <c r="C113" s="13" t="s">
        <v>29</v>
      </c>
      <c r="D113" s="14">
        <v>6660</v>
      </c>
      <c r="E113" s="18" t="s">
        <v>122</v>
      </c>
      <c r="F113" s="15">
        <v>14340</v>
      </c>
      <c r="G113" s="16">
        <v>5.6485E-2</v>
      </c>
      <c r="H113" s="17" t="str">
        <f t="shared" si="6"/>
        <v>&gt;=5%</v>
      </c>
      <c r="I113" s="19" t="str">
        <f t="shared" si="7"/>
        <v>2026-07-20|006660|09:01:00</v>
      </c>
    </row>
    <row r="114" spans="1:9" ht="20.100000000000001" customHeight="1">
      <c r="A114" s="11">
        <v>46223</v>
      </c>
      <c r="B114" s="12">
        <f>COUNTIF($A$9:A114,A114)</f>
        <v>2</v>
      </c>
      <c r="C114" s="13" t="s">
        <v>31</v>
      </c>
      <c r="D114" s="14">
        <v>67290</v>
      </c>
      <c r="E114" s="18" t="s">
        <v>131</v>
      </c>
      <c r="F114" s="15">
        <v>2095</v>
      </c>
      <c r="G114" s="16">
        <v>0.10501200000000001</v>
      </c>
      <c r="H114" s="17" t="str">
        <f t="shared" si="6"/>
        <v>&gt;=10%</v>
      </c>
      <c r="I114" s="19" t="str">
        <f t="shared" si="7"/>
        <v>2026-07-20|067290|09:02:00</v>
      </c>
    </row>
    <row r="115" spans="1:9" ht="20.100000000000001" customHeight="1">
      <c r="A115" s="11">
        <v>46223</v>
      </c>
      <c r="B115" s="12">
        <f>COUNTIF($A$9:A115,A115)</f>
        <v>3</v>
      </c>
      <c r="C115" s="13" t="s">
        <v>31</v>
      </c>
      <c r="D115" s="14">
        <v>218150</v>
      </c>
      <c r="E115" s="18" t="s">
        <v>132</v>
      </c>
      <c r="F115" s="15">
        <v>2245</v>
      </c>
      <c r="G115" s="16">
        <v>0.17371900000000001</v>
      </c>
      <c r="H115" s="17" t="str">
        <f t="shared" si="6"/>
        <v>&gt;=10%</v>
      </c>
      <c r="I115" s="19" t="str">
        <f t="shared" si="7"/>
        <v>2026-07-20|218150|09:02:00</v>
      </c>
    </row>
    <row r="116" spans="1:9" ht="20.100000000000001" customHeight="1">
      <c r="A116" s="11">
        <v>46223</v>
      </c>
      <c r="B116" s="12">
        <f>COUNTIF($A$9:A116,A116)</f>
        <v>4</v>
      </c>
      <c r="C116" s="13" t="s">
        <v>31</v>
      </c>
      <c r="D116" s="14">
        <v>320000</v>
      </c>
      <c r="E116" s="18" t="s">
        <v>74</v>
      </c>
      <c r="F116" s="15">
        <v>14110</v>
      </c>
      <c r="G116" s="16">
        <v>0.204819</v>
      </c>
      <c r="H116" s="17" t="str">
        <f t="shared" si="6"/>
        <v>&gt;=20%</v>
      </c>
      <c r="I116" s="19" t="str">
        <f t="shared" si="7"/>
        <v>2026-07-20|320000|09:02:00</v>
      </c>
    </row>
    <row r="117" spans="1:9" ht="20.100000000000001" customHeight="1">
      <c r="A117" s="11">
        <v>46223</v>
      </c>
      <c r="B117" s="12">
        <f>COUNTIF($A$9:A117,A117)</f>
        <v>5</v>
      </c>
      <c r="C117" s="13" t="s">
        <v>36</v>
      </c>
      <c r="D117" s="14">
        <v>475150</v>
      </c>
      <c r="E117" s="18" t="s">
        <v>120</v>
      </c>
      <c r="F117" s="15">
        <v>54600</v>
      </c>
      <c r="G117" s="16">
        <v>7.1429000000000006E-2</v>
      </c>
      <c r="H117" s="17" t="str">
        <f t="shared" si="6"/>
        <v>&gt;=5%</v>
      </c>
      <c r="I117" s="19" t="str">
        <f t="shared" si="7"/>
        <v>2026-07-20|475150|09:04:00</v>
      </c>
    </row>
    <row r="118" spans="1:9" ht="20.100000000000001" customHeight="1">
      <c r="A118" s="11">
        <v>46223</v>
      </c>
      <c r="B118" s="12">
        <f>COUNTIF($A$9:A118,A118)</f>
        <v>6</v>
      </c>
      <c r="C118" s="13" t="s">
        <v>85</v>
      </c>
      <c r="D118" s="14">
        <v>10060</v>
      </c>
      <c r="E118" s="18" t="s">
        <v>133</v>
      </c>
      <c r="F118" s="15">
        <v>208500</v>
      </c>
      <c r="G118" s="16">
        <v>5.7554000000000001E-2</v>
      </c>
      <c r="H118" s="17" t="str">
        <f t="shared" si="6"/>
        <v>&gt;=5%</v>
      </c>
      <c r="I118" s="19" t="str">
        <f t="shared" si="7"/>
        <v>2026-07-20|010060|09:22:00</v>
      </c>
    </row>
    <row r="119" spans="1:9" ht="20.100000000000001" customHeight="1">
      <c r="A119" s="11">
        <v>46224</v>
      </c>
      <c r="B119" s="12">
        <f>COUNTIF($A$9:A119,A119)</f>
        <v>1</v>
      </c>
      <c r="C119" s="13" t="s">
        <v>33</v>
      </c>
      <c r="D119" s="14">
        <v>14950</v>
      </c>
      <c r="E119" s="18" t="s">
        <v>134</v>
      </c>
      <c r="F119" s="15">
        <v>6640</v>
      </c>
      <c r="G119" s="16">
        <v>5.4217000000000001E-2</v>
      </c>
      <c r="H119" s="17" t="str">
        <f t="shared" si="6"/>
        <v>&gt;=5%</v>
      </c>
      <c r="I119" s="19" t="str">
        <f t="shared" si="7"/>
        <v>2026-07-21|014950|09:03:00</v>
      </c>
    </row>
    <row r="120" spans="1:9" ht="20.100000000000001" customHeight="1">
      <c r="A120" s="11">
        <v>46224</v>
      </c>
      <c r="B120" s="12">
        <f>COUNTIF($A$9:A120,A120)</f>
        <v>2</v>
      </c>
      <c r="C120" s="13" t="s">
        <v>135</v>
      </c>
      <c r="D120" s="14">
        <v>12690</v>
      </c>
      <c r="E120" s="18" t="s">
        <v>136</v>
      </c>
      <c r="F120" s="15">
        <v>1760</v>
      </c>
      <c r="G120" s="16">
        <v>0.164773</v>
      </c>
      <c r="H120" s="17" t="str">
        <f t="shared" si="6"/>
        <v>&gt;=10%</v>
      </c>
      <c r="I120" s="19" t="str">
        <f t="shared" si="7"/>
        <v>2026-07-21|012690|13:46:00</v>
      </c>
    </row>
    <row r="121" spans="1:9" ht="20.100000000000001" customHeight="1">
      <c r="A121" s="11">
        <v>46225</v>
      </c>
      <c r="B121" s="12">
        <f>COUNTIF($A$9:A121,A121)</f>
        <v>1</v>
      </c>
      <c r="C121" s="13" t="s">
        <v>29</v>
      </c>
      <c r="D121" s="14">
        <v>240810</v>
      </c>
      <c r="E121" s="18" t="s">
        <v>53</v>
      </c>
      <c r="F121" s="15">
        <v>122100</v>
      </c>
      <c r="G121" s="16">
        <v>8.8452000000000003E-2</v>
      </c>
      <c r="H121" s="17" t="str">
        <f t="shared" si="6"/>
        <v>&gt;=5%</v>
      </c>
      <c r="I121" s="19" t="str">
        <f t="shared" si="7"/>
        <v>2026-07-22|240810|09:01:00</v>
      </c>
    </row>
    <row r="122" spans="1:9" ht="20.100000000000001" customHeight="1">
      <c r="A122" s="11">
        <v>46225</v>
      </c>
      <c r="B122" s="12">
        <f>COUNTIF($A$9:A122,A122)</f>
        <v>2</v>
      </c>
      <c r="C122" s="13" t="s">
        <v>33</v>
      </c>
      <c r="D122" s="14">
        <v>2990</v>
      </c>
      <c r="E122" s="18" t="s">
        <v>89</v>
      </c>
      <c r="F122" s="15">
        <v>11050</v>
      </c>
      <c r="G122" s="16">
        <v>7.8732999999999997E-2</v>
      </c>
      <c r="H122" s="17" t="str">
        <f t="shared" si="6"/>
        <v>&gt;=5%</v>
      </c>
      <c r="I122" s="19" t="str">
        <f t="shared" si="7"/>
        <v>2026-07-22|002990|09:03:00</v>
      </c>
    </row>
    <row r="123" spans="1:9" ht="20.100000000000001" customHeight="1">
      <c r="A123" s="11">
        <v>46226</v>
      </c>
      <c r="B123" s="12">
        <f>COUNTIF($A$9:A123,A123)</f>
        <v>1</v>
      </c>
      <c r="C123" s="13" t="s">
        <v>31</v>
      </c>
      <c r="D123" s="14">
        <v>475150</v>
      </c>
      <c r="E123" s="18" t="s">
        <v>120</v>
      </c>
      <c r="F123" s="15">
        <v>66200</v>
      </c>
      <c r="G123" s="16">
        <v>0.21752300000000002</v>
      </c>
      <c r="H123" s="17" t="str">
        <f t="shared" si="6"/>
        <v>&gt;=20%</v>
      </c>
      <c r="I123" s="19" t="str">
        <f t="shared" si="7"/>
        <v>2026-07-23|475150|09:02:00</v>
      </c>
    </row>
    <row r="124" spans="1:9" ht="20.100000000000001" customHeight="1">
      <c r="A124" s="11">
        <v>46226</v>
      </c>
      <c r="B124" s="12">
        <f>COUNTIF($A$9:A124,A124)</f>
        <v>2</v>
      </c>
      <c r="C124" s="13" t="s">
        <v>33</v>
      </c>
      <c r="D124" s="14">
        <v>322000</v>
      </c>
      <c r="E124" s="18" t="s">
        <v>86</v>
      </c>
      <c r="F124" s="15">
        <v>140600</v>
      </c>
      <c r="G124" s="16">
        <v>0.22190599999999999</v>
      </c>
      <c r="H124" s="17" t="str">
        <f t="shared" si="6"/>
        <v>&gt;=20%</v>
      </c>
      <c r="I124" s="19" t="str">
        <f t="shared" si="7"/>
        <v>2026-07-23|322000|09:03:00</v>
      </c>
    </row>
    <row r="125" spans="1:9" ht="20.100000000000001" customHeight="1">
      <c r="A125" s="11">
        <v>46227</v>
      </c>
      <c r="B125" s="12">
        <f>COUNTIF($A$9:A125,A125)</f>
        <v>1</v>
      </c>
      <c r="C125" s="13" t="s">
        <v>31</v>
      </c>
      <c r="D125" s="14">
        <v>459550</v>
      </c>
      <c r="E125" s="18" t="s">
        <v>137</v>
      </c>
      <c r="F125" s="15">
        <v>1314</v>
      </c>
      <c r="G125" s="16">
        <v>0.17427700000000002</v>
      </c>
      <c r="H125" s="17" t="str">
        <f t="shared" si="6"/>
        <v>&gt;=10%</v>
      </c>
      <c r="I125" s="19" t="str">
        <f t="shared" si="7"/>
        <v>2026-07-24|459550|09:02:00</v>
      </c>
    </row>
    <row r="126" spans="1:9" ht="20.100000000000001" customHeight="1">
      <c r="A126" s="11">
        <v>46227</v>
      </c>
      <c r="B126" s="12">
        <f>COUNTIF($A$9:A126,A126)</f>
        <v>2</v>
      </c>
      <c r="C126" s="13" t="s">
        <v>21</v>
      </c>
      <c r="D126" s="14">
        <v>322000</v>
      </c>
      <c r="E126" s="18" t="s">
        <v>86</v>
      </c>
      <c r="F126" s="15">
        <v>170400</v>
      </c>
      <c r="G126" s="16">
        <v>0.24706600000000001</v>
      </c>
      <c r="H126" s="17" t="str">
        <f t="shared" si="6"/>
        <v>&gt;=20%</v>
      </c>
      <c r="I126" s="19" t="str">
        <f t="shared" si="7"/>
        <v>2026-07-24|322000|09:07:00</v>
      </c>
    </row>
    <row r="127" spans="1:9" ht="20.100000000000001" customHeight="1">
      <c r="A127" s="11">
        <v>46230</v>
      </c>
      <c r="B127" s="12">
        <f>COUNTIF($A$9:A127,A127)</f>
        <v>1</v>
      </c>
      <c r="C127" s="13" t="s">
        <v>31</v>
      </c>
      <c r="D127" s="14">
        <v>477850</v>
      </c>
      <c r="E127" s="18" t="s">
        <v>99</v>
      </c>
      <c r="F127" s="15">
        <v>25750</v>
      </c>
      <c r="G127" s="16">
        <v>0.13203900000000002</v>
      </c>
      <c r="H127" s="17" t="str">
        <f t="shared" si="6"/>
        <v>&gt;=10%</v>
      </c>
      <c r="I127" s="19" t="str">
        <f t="shared" si="7"/>
        <v>2026-07-27|477850|09:02:00</v>
      </c>
    </row>
    <row r="128" spans="1:9" ht="20.100000000000001" customHeight="1">
      <c r="A128" s="11">
        <v>46231</v>
      </c>
      <c r="B128" s="12">
        <f>COUNTIF($A$9:A128,A128)</f>
        <v>1</v>
      </c>
      <c r="C128" s="13" t="s">
        <v>29</v>
      </c>
      <c r="D128" s="14">
        <v>413630</v>
      </c>
      <c r="E128" s="18" t="s">
        <v>138</v>
      </c>
      <c r="F128" s="15">
        <v>4385</v>
      </c>
      <c r="G128" s="16">
        <v>0.16305599999999998</v>
      </c>
      <c r="H128" s="17" t="str">
        <f t="shared" si="6"/>
        <v>&gt;=10%</v>
      </c>
      <c r="I128" s="19" t="str">
        <f t="shared" si="7"/>
        <v>2026-07-28|413630|09:01:00</v>
      </c>
    </row>
    <row r="129" spans="1:9" ht="20.100000000000001" customHeight="1">
      <c r="A129" s="11">
        <v>46232</v>
      </c>
      <c r="B129" s="12">
        <f>COUNTIF($A$9:A129,A129)</f>
        <v>1</v>
      </c>
      <c r="C129" s="13" t="s">
        <v>31</v>
      </c>
      <c r="D129" s="14">
        <v>413630</v>
      </c>
      <c r="E129" s="18" t="s">
        <v>138</v>
      </c>
      <c r="F129" s="15">
        <v>4410</v>
      </c>
      <c r="G129" s="16">
        <v>9.5237999999999989E-2</v>
      </c>
      <c r="H129" s="17" t="str">
        <f t="shared" si="6"/>
        <v>&gt;=5%</v>
      </c>
      <c r="I129" s="19" t="str">
        <f t="shared" si="7"/>
        <v>2026-07-29|413630|09:02:00</v>
      </c>
    </row>
    <row r="130" spans="1:9" ht="20.100000000000001" customHeight="1">
      <c r="A130" s="11">
        <v>46232</v>
      </c>
      <c r="B130" s="12">
        <f>COUNTIF($A$9:A130,A130)</f>
        <v>2</v>
      </c>
      <c r="C130" s="13" t="s">
        <v>33</v>
      </c>
      <c r="D130" s="14">
        <v>52460</v>
      </c>
      <c r="E130" s="18" t="s">
        <v>139</v>
      </c>
      <c r="F130" s="15">
        <v>3830</v>
      </c>
      <c r="G130" s="16">
        <v>0.22323799999999999</v>
      </c>
      <c r="H130" s="17" t="str">
        <f t="shared" si="6"/>
        <v>&gt;=20%</v>
      </c>
      <c r="I130" s="19" t="str">
        <f t="shared" si="7"/>
        <v>2026-07-29|052460|09:03:00</v>
      </c>
    </row>
    <row r="131" spans="1:9" ht="20.100000000000001" customHeight="1">
      <c r="A131" s="11">
        <v>46232</v>
      </c>
      <c r="B131" s="12">
        <f>COUNTIF($A$9:A131,A131)</f>
        <v>3</v>
      </c>
      <c r="C131" s="13" t="s">
        <v>49</v>
      </c>
      <c r="D131" s="14">
        <v>376900</v>
      </c>
      <c r="E131" s="18" t="s">
        <v>140</v>
      </c>
      <c r="F131" s="15">
        <v>31550</v>
      </c>
      <c r="G131" s="16">
        <v>9.1918E-2</v>
      </c>
      <c r="H131" s="17" t="str">
        <f t="shared" si="6"/>
        <v>&gt;=5%</v>
      </c>
      <c r="I131" s="19" t="str">
        <f t="shared" si="7"/>
        <v>2026-07-29|376900|09:10:00</v>
      </c>
    </row>
    <row r="132" spans="1:9" ht="20.100000000000001" customHeight="1">
      <c r="A132" s="11">
        <v>46234</v>
      </c>
      <c r="B132" s="12">
        <f>COUNTIF($A$9:A132,A132)</f>
        <v>1</v>
      </c>
      <c r="C132" s="13" t="s">
        <v>33</v>
      </c>
      <c r="D132" s="14">
        <v>2070</v>
      </c>
      <c r="E132" s="18" t="s">
        <v>141</v>
      </c>
      <c r="F132" s="15">
        <v>4230</v>
      </c>
      <c r="G132" s="16">
        <v>0.19858200000000001</v>
      </c>
      <c r="H132" s="17" t="str">
        <f t="shared" si="6"/>
        <v>&gt;=10%</v>
      </c>
      <c r="I132" s="19" t="str">
        <f t="shared" si="7"/>
        <v>2026-07-31|002070|09:03:00</v>
      </c>
    </row>
  </sheetData>
  <mergeCells count="4">
    <mergeCell ref="A1:I1"/>
    <mergeCell ref="A2:I2"/>
    <mergeCell ref="A3:I3"/>
    <mergeCell ref="A4:I4"/>
  </mergeCells>
  <phoneticPr fontId="11" type="noConversion"/>
  <conditionalFormatting sqref="G9:G132">
    <cfRule type="expression" dxfId="13" priority="1">
      <formula>G9&lt;5%</formula>
    </cfRule>
    <cfRule type="expression" dxfId="12" priority="2">
      <formula>AND(G9&gt;=5%,G9&lt;20%)</formula>
    </cfRule>
    <cfRule type="expression" dxfId="11" priority="3">
      <formula>AND(G9&gt;=20%,G9&lt;100%)</formula>
    </cfRule>
    <cfRule type="expression" dxfId="10" priority="4">
      <formula>G9&gt;=100%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6"/>
  <sheetViews>
    <sheetView showGridLines="0" tabSelected="1" topLeftCell="A163" workbookViewId="0">
      <selection activeCell="I183" sqref="I183"/>
    </sheetView>
  </sheetViews>
  <sheetFormatPr defaultRowHeight="14.25"/>
  <cols>
    <col min="1" max="1" width="13" customWidth="1"/>
    <col min="2" max="2" width="10" customWidth="1"/>
    <col min="3" max="3" width="15" customWidth="1"/>
    <col min="4" max="4" width="16" customWidth="1"/>
    <col min="5" max="5" width="24" customWidth="1"/>
    <col min="6" max="6" width="14" customWidth="1"/>
    <col min="7" max="7" width="24" customWidth="1"/>
    <col min="8" max="8" width="15" customWidth="1"/>
    <col min="9" max="9" width="38" customWidth="1"/>
  </cols>
  <sheetData>
    <row r="1" spans="1:9" ht="33.950000000000003" customHeight="1">
      <c r="A1" s="33" t="s">
        <v>142</v>
      </c>
      <c r="B1" s="34"/>
      <c r="C1" s="34"/>
      <c r="D1" s="34"/>
      <c r="E1" s="34"/>
      <c r="F1" s="34"/>
      <c r="G1" s="34"/>
      <c r="H1" s="34"/>
      <c r="I1" s="34"/>
    </row>
    <row r="2" spans="1:9">
      <c r="A2" s="35" t="s">
        <v>145</v>
      </c>
      <c r="B2" s="35"/>
      <c r="C2" s="35"/>
      <c r="D2" s="35"/>
      <c r="E2" s="35"/>
      <c r="F2" s="35"/>
      <c r="G2" s="35"/>
      <c r="H2" s="35"/>
      <c r="I2" s="35"/>
    </row>
    <row r="3" spans="1:9">
      <c r="A3" s="31" t="s">
        <v>146</v>
      </c>
      <c r="B3" s="31"/>
      <c r="C3" s="31"/>
      <c r="D3" s="31"/>
      <c r="E3" s="31"/>
      <c r="F3" s="31"/>
      <c r="G3" s="31"/>
      <c r="H3" s="31"/>
      <c r="I3" s="31"/>
    </row>
    <row r="4" spans="1:9">
      <c r="A4" s="32" t="s">
        <v>143</v>
      </c>
      <c r="B4" s="32"/>
      <c r="C4" s="32"/>
      <c r="D4" s="32"/>
      <c r="E4" s="32"/>
      <c r="F4" s="32"/>
      <c r="G4" s="32"/>
      <c r="H4" s="32"/>
      <c r="I4" s="32"/>
    </row>
    <row r="5" spans="1:9">
      <c r="A5" s="20" t="s">
        <v>4</v>
      </c>
      <c r="B5" s="21" t="s">
        <v>5</v>
      </c>
      <c r="C5" s="21" t="s">
        <v>6</v>
      </c>
      <c r="D5" s="21" t="s">
        <v>7</v>
      </c>
      <c r="E5" s="21" t="s">
        <v>8</v>
      </c>
      <c r="F5" s="22" t="s">
        <v>9</v>
      </c>
    </row>
    <row r="6" spans="1:9" ht="15.75">
      <c r="A6" s="4">
        <f>COUNTA(D9:D204)</f>
        <v>196</v>
      </c>
      <c r="B6" s="5">
        <f>COUNTIF(G9:G204,"&gt;=0.2")</f>
        <v>175</v>
      </c>
      <c r="C6" s="5">
        <f>COUNTIF(G9:G204,"&gt;=0.3")</f>
        <v>147</v>
      </c>
      <c r="D6" s="5">
        <f>COUNTIF(G9:G204,"&gt;=1")</f>
        <v>44</v>
      </c>
      <c r="E6" s="6">
        <f>AVERAGE(G9:G204)</f>
        <v>0.97032602040816307</v>
      </c>
      <c r="F6" s="7">
        <f>MAX(G9:G204)</f>
        <v>13.516300000000001</v>
      </c>
    </row>
    <row r="8" spans="1:9" ht="32.1" customHeight="1">
      <c r="A8" s="23" t="s">
        <v>10</v>
      </c>
      <c r="B8" s="24" t="s">
        <v>11</v>
      </c>
      <c r="C8" s="24" t="s">
        <v>144</v>
      </c>
      <c r="D8" s="24" t="s">
        <v>13</v>
      </c>
      <c r="E8" s="24" t="s">
        <v>14</v>
      </c>
      <c r="F8" s="24" t="s">
        <v>15</v>
      </c>
      <c r="G8" s="24" t="s">
        <v>16</v>
      </c>
      <c r="H8" s="24" t="s">
        <v>17</v>
      </c>
      <c r="I8" s="25" t="s">
        <v>18</v>
      </c>
    </row>
    <row r="9" spans="1:9" ht="20.100000000000001" customHeight="1">
      <c r="A9" s="11">
        <v>46174</v>
      </c>
      <c r="B9" s="12">
        <f>COUNTIF($A$9:A9,A9)</f>
        <v>1</v>
      </c>
      <c r="C9" s="13" t="s">
        <v>147</v>
      </c>
      <c r="D9" s="26" t="s">
        <v>148</v>
      </c>
      <c r="E9" s="18" t="s">
        <v>149</v>
      </c>
      <c r="F9" s="27">
        <v>2.2000000000000002</v>
      </c>
      <c r="G9" s="16">
        <v>1.4091</v>
      </c>
      <c r="H9" s="17" t="str">
        <f t="shared" ref="H9:H72" si="0">IF(G9&gt;=100%,"&gt;=100%",IF(G9&gt;=50%,"&gt;=50%",IF(G9&gt;=30%,"&gt;=30%",IF(G9&gt;=20%,"&gt;=20%",IF(G9&gt;=10%,"&gt;=10%",IF(G9&gt;=5%,"&gt;=5%","&lt;5%"))))))</f>
        <v>&gt;=100%</v>
      </c>
      <c r="I9" s="19" t="str">
        <f t="shared" ref="I9:I72" si="1">TEXT(A9,"yyyy-mm-dd")&amp;"|"&amp;D9&amp;"|"&amp;C9</f>
        <v>2026-06-01|ANY|07:00:00</v>
      </c>
    </row>
    <row r="10" spans="1:9" ht="20.100000000000001" customHeight="1">
      <c r="A10" s="11">
        <v>46174</v>
      </c>
      <c r="B10" s="12">
        <f>COUNTIF($A$9:A10,A10)</f>
        <v>2</v>
      </c>
      <c r="C10" s="13" t="s">
        <v>150</v>
      </c>
      <c r="D10" s="26" t="s">
        <v>151</v>
      </c>
      <c r="E10" s="18" t="s">
        <v>149</v>
      </c>
      <c r="F10" s="27">
        <v>2</v>
      </c>
      <c r="G10" s="16">
        <v>1.3049999999999999</v>
      </c>
      <c r="H10" s="17" t="str">
        <f t="shared" si="0"/>
        <v>&gt;=100%</v>
      </c>
      <c r="I10" s="19" t="str">
        <f t="shared" si="1"/>
        <v>2026-06-01|DXST|07:41:00</v>
      </c>
    </row>
    <row r="11" spans="1:9" ht="20.100000000000001" customHeight="1">
      <c r="A11" s="11">
        <v>46174</v>
      </c>
      <c r="B11" s="12">
        <f>COUNTIF($A$9:A11,A11)</f>
        <v>3</v>
      </c>
      <c r="C11" s="13" t="s">
        <v>114</v>
      </c>
      <c r="D11" s="26" t="s">
        <v>152</v>
      </c>
      <c r="E11" s="18" t="s">
        <v>149</v>
      </c>
      <c r="F11" s="27">
        <v>3.7000000476800001</v>
      </c>
      <c r="G11" s="16">
        <v>0.62159999999999993</v>
      </c>
      <c r="H11" s="17" t="str">
        <f t="shared" si="0"/>
        <v>&gt;=50%</v>
      </c>
      <c r="I11" s="19" t="str">
        <f t="shared" si="1"/>
        <v>2026-06-01|EEIQ|09:42:00</v>
      </c>
    </row>
    <row r="12" spans="1:9" ht="20.100000000000001" customHeight="1">
      <c r="A12" s="11">
        <v>46174</v>
      </c>
      <c r="B12" s="12">
        <f>COUNTIF($A$9:A12,A12)</f>
        <v>4</v>
      </c>
      <c r="C12" s="13" t="s">
        <v>153</v>
      </c>
      <c r="D12" s="26" t="s">
        <v>154</v>
      </c>
      <c r="E12" s="18" t="s">
        <v>149</v>
      </c>
      <c r="F12" s="27">
        <v>0.68215000629400002</v>
      </c>
      <c r="G12" s="16">
        <v>0.83239999999999992</v>
      </c>
      <c r="H12" s="17" t="str">
        <f t="shared" si="0"/>
        <v>&gt;=50%</v>
      </c>
      <c r="I12" s="19" t="str">
        <f t="shared" si="1"/>
        <v>2026-06-01|AIM|11:45:00</v>
      </c>
    </row>
    <row r="13" spans="1:9" ht="20.100000000000001" customHeight="1">
      <c r="A13" s="11">
        <v>46174</v>
      </c>
      <c r="B13" s="12">
        <f>COUNTIF($A$9:A13,A13)</f>
        <v>5</v>
      </c>
      <c r="C13" s="13" t="s">
        <v>155</v>
      </c>
      <c r="D13" s="26" t="s">
        <v>156</v>
      </c>
      <c r="E13" s="18" t="s">
        <v>149</v>
      </c>
      <c r="F13" s="27">
        <v>0.86129999160799997</v>
      </c>
      <c r="G13" s="16">
        <v>0.84599999999999997</v>
      </c>
      <c r="H13" s="17" t="str">
        <f t="shared" si="0"/>
        <v>&gt;=50%</v>
      </c>
      <c r="I13" s="19" t="str">
        <f t="shared" si="1"/>
        <v>2026-06-01|DBGI|15:44:00</v>
      </c>
    </row>
    <row r="14" spans="1:9" ht="20.100000000000001" customHeight="1">
      <c r="A14" s="11">
        <v>46174</v>
      </c>
      <c r="B14" s="12">
        <f>COUNTIF($A$9:A14,A14)</f>
        <v>6</v>
      </c>
      <c r="C14" s="13" t="s">
        <v>157</v>
      </c>
      <c r="D14" s="26" t="s">
        <v>158</v>
      </c>
      <c r="E14" s="18" t="s">
        <v>149</v>
      </c>
      <c r="F14" s="27">
        <v>2.6</v>
      </c>
      <c r="G14" s="16">
        <v>0.91920000000000002</v>
      </c>
      <c r="H14" s="17" t="str">
        <f t="shared" si="0"/>
        <v>&gt;=50%</v>
      </c>
      <c r="I14" s="19" t="str">
        <f t="shared" si="1"/>
        <v>2026-06-01|ZJYL|16:04:00</v>
      </c>
    </row>
    <row r="15" spans="1:9" ht="20.100000000000001" customHeight="1">
      <c r="A15" s="11">
        <v>46175</v>
      </c>
      <c r="B15" s="12">
        <f>COUNTIF($A$9:A15,A15)</f>
        <v>1</v>
      </c>
      <c r="C15" s="13" t="s">
        <v>159</v>
      </c>
      <c r="D15" s="26" t="s">
        <v>160</v>
      </c>
      <c r="E15" s="18" t="s">
        <v>149</v>
      </c>
      <c r="F15" s="27">
        <v>3.1722000000000001</v>
      </c>
      <c r="G15" s="16">
        <v>1.6795</v>
      </c>
      <c r="H15" s="17" t="str">
        <f t="shared" si="0"/>
        <v>&gt;=100%</v>
      </c>
      <c r="I15" s="19" t="str">
        <f t="shared" si="1"/>
        <v>2026-06-02|BJDX|06:32:00</v>
      </c>
    </row>
    <row r="16" spans="1:9" ht="20.100000000000001" customHeight="1">
      <c r="A16" s="11">
        <v>46175</v>
      </c>
      <c r="B16" s="12">
        <f>COUNTIF($A$9:A16,A16)</f>
        <v>2</v>
      </c>
      <c r="C16" s="13" t="s">
        <v>161</v>
      </c>
      <c r="D16" s="26" t="s">
        <v>162</v>
      </c>
      <c r="E16" s="18" t="s">
        <v>149</v>
      </c>
      <c r="F16" s="27">
        <v>1.0680000000000001</v>
      </c>
      <c r="G16" s="16">
        <v>2.4363000000000001</v>
      </c>
      <c r="H16" s="17" t="str">
        <f t="shared" si="0"/>
        <v>&gt;=100%</v>
      </c>
      <c r="I16" s="19" t="str">
        <f t="shared" si="1"/>
        <v>2026-06-02|LASE|08:35:00</v>
      </c>
    </row>
    <row r="17" spans="1:9" ht="20.100000000000001" customHeight="1">
      <c r="A17" s="11">
        <v>46175</v>
      </c>
      <c r="B17" s="12">
        <f>COUNTIF($A$9:A17,A17)</f>
        <v>3</v>
      </c>
      <c r="C17" s="13" t="s">
        <v>163</v>
      </c>
      <c r="D17" s="26" t="s">
        <v>164</v>
      </c>
      <c r="E17" s="18" t="s">
        <v>149</v>
      </c>
      <c r="F17" s="27">
        <v>0.55620002746599995</v>
      </c>
      <c r="G17" s="16">
        <v>0.73430000000000006</v>
      </c>
      <c r="H17" s="17" t="str">
        <f t="shared" si="0"/>
        <v>&gt;=50%</v>
      </c>
      <c r="I17" s="19" t="str">
        <f t="shared" si="1"/>
        <v>2026-06-02|HUBC|09:40:00</v>
      </c>
    </row>
    <row r="18" spans="1:9" ht="20.100000000000001" customHeight="1">
      <c r="A18" s="11">
        <v>46175</v>
      </c>
      <c r="B18" s="12">
        <f>COUNTIF($A$9:A18,A18)</f>
        <v>4</v>
      </c>
      <c r="C18" s="13" t="s">
        <v>165</v>
      </c>
      <c r="D18" s="26" t="s">
        <v>166</v>
      </c>
      <c r="E18" s="18" t="s">
        <v>149</v>
      </c>
      <c r="F18" s="27">
        <v>3.75</v>
      </c>
      <c r="G18" s="16">
        <v>0.9627</v>
      </c>
      <c r="H18" s="17" t="str">
        <f t="shared" si="0"/>
        <v>&gt;=50%</v>
      </c>
      <c r="I18" s="19" t="str">
        <f t="shared" si="1"/>
        <v>2026-06-02|XOS|16:21:00</v>
      </c>
    </row>
    <row r="19" spans="1:9" ht="20.100000000000001" customHeight="1">
      <c r="A19" s="11">
        <v>46176</v>
      </c>
      <c r="B19" s="12">
        <f>COUNTIF($A$9:A19,A19)</f>
        <v>1</v>
      </c>
      <c r="C19" s="13" t="s">
        <v>167</v>
      </c>
      <c r="D19" s="26" t="s">
        <v>168</v>
      </c>
      <c r="E19" s="18" t="s">
        <v>149</v>
      </c>
      <c r="F19" s="27">
        <v>3.84</v>
      </c>
      <c r="G19" s="16">
        <v>1.4609000000000001</v>
      </c>
      <c r="H19" s="17" t="str">
        <f t="shared" si="0"/>
        <v>&gt;=100%</v>
      </c>
      <c r="I19" s="19" t="str">
        <f t="shared" si="1"/>
        <v>2026-06-03|SDOT|06:15:00</v>
      </c>
    </row>
    <row r="20" spans="1:9" ht="20.100000000000001" customHeight="1">
      <c r="A20" s="11">
        <v>46176</v>
      </c>
      <c r="B20" s="12">
        <f>COUNTIF($A$9:A20,A20)</f>
        <v>2</v>
      </c>
      <c r="C20" s="13" t="s">
        <v>169</v>
      </c>
      <c r="D20" s="26" t="s">
        <v>170</v>
      </c>
      <c r="E20" s="18" t="s">
        <v>149</v>
      </c>
      <c r="F20" s="27">
        <v>2.1449999809300002</v>
      </c>
      <c r="G20" s="16">
        <v>0.81819999999999993</v>
      </c>
      <c r="H20" s="17" t="str">
        <f t="shared" si="0"/>
        <v>&gt;=50%</v>
      </c>
      <c r="I20" s="19" t="str">
        <f t="shared" si="1"/>
        <v>2026-06-03|STAK|09:35:00</v>
      </c>
    </row>
    <row r="21" spans="1:9" ht="20.100000000000001" customHeight="1">
      <c r="A21" s="11">
        <v>46177</v>
      </c>
      <c r="B21" s="12">
        <f>COUNTIF($A$9:A21,A21)</f>
        <v>1</v>
      </c>
      <c r="C21" s="13" t="s">
        <v>171</v>
      </c>
      <c r="D21" s="26" t="s">
        <v>172</v>
      </c>
      <c r="E21" s="18" t="s">
        <v>149</v>
      </c>
      <c r="F21" s="27">
        <v>0.35670000000000002</v>
      </c>
      <c r="G21" s="16">
        <v>0.3715</v>
      </c>
      <c r="H21" s="17" t="str">
        <f t="shared" si="0"/>
        <v>&gt;=30%</v>
      </c>
      <c r="I21" s="19" t="str">
        <f t="shared" si="1"/>
        <v>2026-06-04|SBEV|04:21:00</v>
      </c>
    </row>
    <row r="22" spans="1:9" ht="20.100000000000001" customHeight="1">
      <c r="A22" s="11">
        <v>46177</v>
      </c>
      <c r="B22" s="12">
        <f>COUNTIF($A$9:A22,A22)</f>
        <v>2</v>
      </c>
      <c r="C22" s="13" t="s">
        <v>173</v>
      </c>
      <c r="D22" s="26" t="s">
        <v>174</v>
      </c>
      <c r="E22" s="18" t="s">
        <v>149</v>
      </c>
      <c r="F22" s="27">
        <v>1.5095000267000001</v>
      </c>
      <c r="G22" s="16">
        <v>0.39770000000000005</v>
      </c>
      <c r="H22" s="17" t="str">
        <f t="shared" si="0"/>
        <v>&gt;=30%</v>
      </c>
      <c r="I22" s="19" t="str">
        <f t="shared" si="1"/>
        <v>2026-06-04|NEXR|09:50:00</v>
      </c>
    </row>
    <row r="23" spans="1:9" ht="20.100000000000001" customHeight="1">
      <c r="A23" s="11">
        <v>46177</v>
      </c>
      <c r="B23" s="12">
        <f>COUNTIF($A$9:A23,A23)</f>
        <v>3</v>
      </c>
      <c r="C23" s="13" t="s">
        <v>175</v>
      </c>
      <c r="D23" s="26" t="s">
        <v>176</v>
      </c>
      <c r="E23" s="18" t="s">
        <v>149</v>
      </c>
      <c r="F23" s="27">
        <v>3.47099995613</v>
      </c>
      <c r="G23" s="16">
        <v>1.1118000000000001</v>
      </c>
      <c r="H23" s="17" t="str">
        <f t="shared" si="0"/>
        <v>&gt;=100%</v>
      </c>
      <c r="I23" s="19" t="str">
        <f t="shared" si="1"/>
        <v>2026-06-04|VERU|11:58:00</v>
      </c>
    </row>
    <row r="24" spans="1:9" ht="20.100000000000001" customHeight="1">
      <c r="A24" s="11">
        <v>46177</v>
      </c>
      <c r="B24" s="12">
        <f>COUNTIF($A$9:A24,A24)</f>
        <v>4</v>
      </c>
      <c r="C24" s="13" t="s">
        <v>177</v>
      </c>
      <c r="D24" s="26" t="s">
        <v>178</v>
      </c>
      <c r="E24" s="18" t="s">
        <v>149</v>
      </c>
      <c r="F24" s="27">
        <v>3.6198999881699998</v>
      </c>
      <c r="G24" s="16">
        <v>0.64639999999999997</v>
      </c>
      <c r="H24" s="17" t="str">
        <f t="shared" si="0"/>
        <v>&gt;=50%</v>
      </c>
      <c r="I24" s="19" t="str">
        <f t="shared" si="1"/>
        <v>2026-06-04|INDP|12:39:00</v>
      </c>
    </row>
    <row r="25" spans="1:9" ht="20.100000000000001" customHeight="1">
      <c r="A25" s="11">
        <v>46177</v>
      </c>
      <c r="B25" s="12">
        <f>COUNTIF($A$9:A25,A25)</f>
        <v>5</v>
      </c>
      <c r="C25" s="13" t="s">
        <v>179</v>
      </c>
      <c r="D25" s="26" t="s">
        <v>168</v>
      </c>
      <c r="E25" s="18" t="s">
        <v>149</v>
      </c>
      <c r="F25" s="27">
        <v>9.5200004577600001</v>
      </c>
      <c r="G25" s="16">
        <v>0.53569999999999995</v>
      </c>
      <c r="H25" s="17" t="str">
        <f t="shared" si="0"/>
        <v>&gt;=50%</v>
      </c>
      <c r="I25" s="19" t="str">
        <f t="shared" si="1"/>
        <v>2026-06-04|SDOT|13:26:00</v>
      </c>
    </row>
    <row r="26" spans="1:9" ht="20.100000000000001" customHeight="1">
      <c r="A26" s="11">
        <v>46177</v>
      </c>
      <c r="B26" s="12">
        <f>COUNTIF($A$9:A26,A26)</f>
        <v>6</v>
      </c>
      <c r="C26" s="13" t="s">
        <v>180</v>
      </c>
      <c r="D26" s="26" t="s">
        <v>181</v>
      </c>
      <c r="E26" s="18" t="s">
        <v>149</v>
      </c>
      <c r="F26" s="27">
        <v>0.43980000000000002</v>
      </c>
      <c r="G26" s="16">
        <v>0.57369999999999999</v>
      </c>
      <c r="H26" s="17" t="str">
        <f t="shared" si="0"/>
        <v>&gt;=50%</v>
      </c>
      <c r="I26" s="19" t="str">
        <f t="shared" si="1"/>
        <v>2026-06-04|SMTK|16:25:00</v>
      </c>
    </row>
    <row r="27" spans="1:9" ht="20.100000000000001" customHeight="1">
      <c r="A27" s="11">
        <v>46178</v>
      </c>
      <c r="B27" s="12">
        <f>COUNTIF($A$9:A27,A27)</f>
        <v>1</v>
      </c>
      <c r="C27" s="13" t="s">
        <v>182</v>
      </c>
      <c r="D27" s="26" t="s">
        <v>183</v>
      </c>
      <c r="E27" s="18" t="s">
        <v>149</v>
      </c>
      <c r="F27" s="27">
        <v>34.200000000000003</v>
      </c>
      <c r="G27" s="16">
        <v>0.68299999999999994</v>
      </c>
      <c r="H27" s="17" t="str">
        <f t="shared" si="0"/>
        <v>&gt;=50%</v>
      </c>
      <c r="I27" s="19" t="str">
        <f t="shared" si="1"/>
        <v>2026-06-05|STI|04:34:00</v>
      </c>
    </row>
    <row r="28" spans="1:9" ht="20.100000000000001" customHeight="1">
      <c r="A28" s="11">
        <v>46178</v>
      </c>
      <c r="B28" s="12">
        <f>COUNTIF($A$9:A28,A28)</f>
        <v>2</v>
      </c>
      <c r="C28" s="13" t="s">
        <v>184</v>
      </c>
      <c r="D28" s="26" t="s">
        <v>185</v>
      </c>
      <c r="E28" s="18" t="s">
        <v>149</v>
      </c>
      <c r="F28" s="27">
        <v>4.3936999999999999</v>
      </c>
      <c r="G28" s="16">
        <v>0.1084</v>
      </c>
      <c r="H28" s="17" t="str">
        <f t="shared" si="0"/>
        <v>&gt;=10%</v>
      </c>
      <c r="I28" s="19" t="str">
        <f t="shared" si="1"/>
        <v>2026-06-05|CMND|07:34:00</v>
      </c>
    </row>
    <row r="29" spans="1:9" ht="20.100000000000001" customHeight="1">
      <c r="A29" s="11">
        <v>46178</v>
      </c>
      <c r="B29" s="12">
        <f>COUNTIF($A$9:A29,A29)</f>
        <v>3</v>
      </c>
      <c r="C29" s="13" t="s">
        <v>186</v>
      </c>
      <c r="D29" s="26" t="s">
        <v>187</v>
      </c>
      <c r="E29" s="18" t="s">
        <v>149</v>
      </c>
      <c r="F29" s="27">
        <v>0.92059999704399997</v>
      </c>
      <c r="G29" s="16">
        <v>0.47729999999999995</v>
      </c>
      <c r="H29" s="17" t="str">
        <f t="shared" si="0"/>
        <v>&gt;=30%</v>
      </c>
      <c r="I29" s="19" t="str">
        <f t="shared" si="1"/>
        <v>2026-06-05|VVOS|10:03:00</v>
      </c>
    </row>
    <row r="30" spans="1:9" ht="20.100000000000001" customHeight="1">
      <c r="A30" s="11">
        <v>46178</v>
      </c>
      <c r="B30" s="12">
        <f>COUNTIF($A$9:A30,A30)</f>
        <v>4</v>
      </c>
      <c r="C30" s="13" t="s">
        <v>188</v>
      </c>
      <c r="D30" s="26" t="s">
        <v>189</v>
      </c>
      <c r="E30" s="18" t="s">
        <v>149</v>
      </c>
      <c r="F30" s="27">
        <v>0.94539999961900001</v>
      </c>
      <c r="G30" s="16">
        <v>0.51259999999999994</v>
      </c>
      <c r="H30" s="17" t="str">
        <f t="shared" si="0"/>
        <v>&gt;=50%</v>
      </c>
      <c r="I30" s="19" t="str">
        <f t="shared" si="1"/>
        <v>2026-06-05|SUGP|12:41:00</v>
      </c>
    </row>
    <row r="31" spans="1:9" ht="20.100000000000001" customHeight="1">
      <c r="A31" s="11">
        <v>46178</v>
      </c>
      <c r="B31" s="12">
        <f>COUNTIF($A$9:A31,A31)</f>
        <v>5</v>
      </c>
      <c r="C31" s="13" t="s">
        <v>190</v>
      </c>
      <c r="D31" s="26" t="s">
        <v>191</v>
      </c>
      <c r="E31" s="18" t="s">
        <v>149</v>
      </c>
      <c r="F31" s="27">
        <v>0.39199998974799999</v>
      </c>
      <c r="G31" s="16">
        <v>1.7806</v>
      </c>
      <c r="H31" s="17" t="str">
        <f t="shared" si="0"/>
        <v>&gt;=100%</v>
      </c>
      <c r="I31" s="19" t="str">
        <f t="shared" si="1"/>
        <v>2026-06-05|SCAG|15:07:00</v>
      </c>
    </row>
    <row r="32" spans="1:9" ht="20.100000000000001" customHeight="1">
      <c r="A32" s="11">
        <v>46181</v>
      </c>
      <c r="B32" s="12">
        <f>COUNTIF($A$9:A32,A32)</f>
        <v>1</v>
      </c>
      <c r="C32" s="13" t="s">
        <v>153</v>
      </c>
      <c r="D32" s="26" t="s">
        <v>192</v>
      </c>
      <c r="E32" s="18" t="s">
        <v>149</v>
      </c>
      <c r="F32" s="27">
        <v>5.1100001335099998</v>
      </c>
      <c r="G32" s="16">
        <v>0.56159999999999999</v>
      </c>
      <c r="H32" s="17" t="str">
        <f t="shared" si="0"/>
        <v>&gt;=50%</v>
      </c>
      <c r="I32" s="19" t="str">
        <f t="shared" si="1"/>
        <v>2026-06-08|PN|11:45:00</v>
      </c>
    </row>
    <row r="33" spans="1:9" ht="20.100000000000001" customHeight="1">
      <c r="A33" s="11">
        <v>46181</v>
      </c>
      <c r="B33" s="12">
        <f>COUNTIF($A$9:A33,A33)</f>
        <v>2</v>
      </c>
      <c r="C33" s="13" t="s">
        <v>193</v>
      </c>
      <c r="D33" s="26" t="s">
        <v>194</v>
      </c>
      <c r="E33" s="18" t="s">
        <v>149</v>
      </c>
      <c r="F33" s="27">
        <v>2.3199999332400001</v>
      </c>
      <c r="G33" s="16">
        <v>0.4138</v>
      </c>
      <c r="H33" s="17" t="str">
        <f t="shared" si="0"/>
        <v>&gt;=30%</v>
      </c>
      <c r="I33" s="19" t="str">
        <f t="shared" si="1"/>
        <v>2026-06-08|CLIK|12:04:00</v>
      </c>
    </row>
    <row r="34" spans="1:9" ht="20.100000000000001" customHeight="1">
      <c r="A34" s="11">
        <v>46181</v>
      </c>
      <c r="B34" s="12">
        <f>COUNTIF($A$9:A34,A34)</f>
        <v>3</v>
      </c>
      <c r="C34" s="13" t="s">
        <v>195</v>
      </c>
      <c r="D34" s="26" t="s">
        <v>196</v>
      </c>
      <c r="E34" s="18" t="s">
        <v>149</v>
      </c>
      <c r="F34" s="27">
        <v>1.5249999761599999</v>
      </c>
      <c r="G34" s="16">
        <v>0.83609999999999995</v>
      </c>
      <c r="H34" s="17" t="str">
        <f t="shared" si="0"/>
        <v>&gt;=50%</v>
      </c>
      <c r="I34" s="19" t="str">
        <f t="shared" si="1"/>
        <v>2026-06-08|GRAN|12:23:00</v>
      </c>
    </row>
    <row r="35" spans="1:9" ht="20.100000000000001" customHeight="1">
      <c r="A35" s="11">
        <v>46181</v>
      </c>
      <c r="B35" s="12">
        <f>COUNTIF($A$9:A35,A35)</f>
        <v>4</v>
      </c>
      <c r="C35" s="13" t="s">
        <v>197</v>
      </c>
      <c r="D35" s="26" t="s">
        <v>198</v>
      </c>
      <c r="E35" s="18" t="s">
        <v>149</v>
      </c>
      <c r="F35" s="27">
        <v>2.1900000572199998</v>
      </c>
      <c r="G35" s="16">
        <v>1.9635</v>
      </c>
      <c r="H35" s="17" t="str">
        <f t="shared" si="0"/>
        <v>&gt;=100%</v>
      </c>
      <c r="I35" s="19" t="str">
        <f t="shared" si="1"/>
        <v>2026-06-08|BYAH|13:24:00</v>
      </c>
    </row>
    <row r="36" spans="1:9" ht="20.100000000000001" customHeight="1">
      <c r="A36" s="11">
        <v>46181</v>
      </c>
      <c r="B36" s="12">
        <f>COUNTIF($A$9:A36,A36)</f>
        <v>5</v>
      </c>
      <c r="C36" s="13" t="s">
        <v>199</v>
      </c>
      <c r="D36" s="26" t="s">
        <v>200</v>
      </c>
      <c r="E36" s="18" t="s">
        <v>149</v>
      </c>
      <c r="F36" s="27">
        <v>1.40999996662</v>
      </c>
      <c r="G36" s="16">
        <v>0.44679999999999997</v>
      </c>
      <c r="H36" s="17" t="str">
        <f t="shared" si="0"/>
        <v>&gt;=30%</v>
      </c>
      <c r="I36" s="19" t="str">
        <f t="shared" si="1"/>
        <v>2026-06-08|HAO|13:47:00</v>
      </c>
    </row>
    <row r="37" spans="1:9" ht="20.100000000000001" customHeight="1">
      <c r="A37" s="11">
        <v>46181</v>
      </c>
      <c r="B37" s="12">
        <f>COUNTIF($A$9:A37,A37)</f>
        <v>6</v>
      </c>
      <c r="C37" s="13" t="s">
        <v>201</v>
      </c>
      <c r="D37" s="26" t="s">
        <v>202</v>
      </c>
      <c r="E37" s="18" t="s">
        <v>149</v>
      </c>
      <c r="F37" s="27">
        <v>0.74000000953699996</v>
      </c>
      <c r="G37" s="16">
        <v>0.45950000000000002</v>
      </c>
      <c r="H37" s="17" t="str">
        <f t="shared" si="0"/>
        <v>&gt;=30%</v>
      </c>
      <c r="I37" s="19" t="str">
        <f t="shared" si="1"/>
        <v>2026-06-08|TDIC|14:08:00</v>
      </c>
    </row>
    <row r="38" spans="1:9" ht="20.100000000000001" customHeight="1">
      <c r="A38" s="11">
        <v>46181</v>
      </c>
      <c r="B38" s="12">
        <f>COUNTIF($A$9:A38,A38)</f>
        <v>7</v>
      </c>
      <c r="C38" s="13" t="s">
        <v>203</v>
      </c>
      <c r="D38" s="26" t="s">
        <v>204</v>
      </c>
      <c r="E38" s="18" t="s">
        <v>149</v>
      </c>
      <c r="F38" s="27">
        <v>0.37590000033400001</v>
      </c>
      <c r="G38" s="16">
        <v>0.86219999999999997</v>
      </c>
      <c r="H38" s="17" t="str">
        <f t="shared" si="0"/>
        <v>&gt;=50%</v>
      </c>
      <c r="I38" s="19" t="str">
        <f t="shared" si="1"/>
        <v>2026-06-08|HKIT|15:01:00</v>
      </c>
    </row>
    <row r="39" spans="1:9" ht="20.100000000000001" customHeight="1">
      <c r="A39" s="11">
        <v>46181</v>
      </c>
      <c r="B39" s="12">
        <f>COUNTIF($A$9:A39,A39)</f>
        <v>8</v>
      </c>
      <c r="C39" s="13" t="s">
        <v>205</v>
      </c>
      <c r="D39" s="26" t="s">
        <v>206</v>
      </c>
      <c r="E39" s="18" t="s">
        <v>149</v>
      </c>
      <c r="F39" s="27">
        <v>0.85</v>
      </c>
      <c r="G39" s="16">
        <v>0.85880000000000001</v>
      </c>
      <c r="H39" s="17" t="str">
        <f t="shared" si="0"/>
        <v>&gt;=50%</v>
      </c>
      <c r="I39" s="19" t="str">
        <f t="shared" si="1"/>
        <v>2026-06-08|TOON|16:10:00</v>
      </c>
    </row>
    <row r="40" spans="1:9" ht="20.100000000000001" customHeight="1">
      <c r="A40" s="11">
        <v>46181</v>
      </c>
      <c r="B40" s="12">
        <f>COUNTIF($A$9:A40,A40)</f>
        <v>9</v>
      </c>
      <c r="C40" s="13" t="s">
        <v>180</v>
      </c>
      <c r="D40" s="26" t="s">
        <v>207</v>
      </c>
      <c r="E40" s="18" t="s">
        <v>149</v>
      </c>
      <c r="F40" s="27">
        <v>1.25</v>
      </c>
      <c r="G40" s="16">
        <v>2.6238000000000001</v>
      </c>
      <c r="H40" s="17" t="str">
        <f t="shared" si="0"/>
        <v>&gt;=100%</v>
      </c>
      <c r="I40" s="19" t="str">
        <f t="shared" si="1"/>
        <v>2026-06-08|CHAI|16:25:00</v>
      </c>
    </row>
    <row r="41" spans="1:9" ht="20.100000000000001" customHeight="1">
      <c r="A41" s="11">
        <v>46181</v>
      </c>
      <c r="B41" s="12">
        <f>COUNTIF($A$9:A41,A41)</f>
        <v>10</v>
      </c>
      <c r="C41" s="13" t="s">
        <v>208</v>
      </c>
      <c r="D41" s="26" t="s">
        <v>209</v>
      </c>
      <c r="E41" s="18" t="s">
        <v>149</v>
      </c>
      <c r="F41" s="27">
        <v>3</v>
      </c>
      <c r="G41" s="16">
        <v>3.2632999999999996</v>
      </c>
      <c r="H41" s="17" t="str">
        <f t="shared" si="0"/>
        <v>&gt;=100%</v>
      </c>
      <c r="I41" s="19" t="str">
        <f t="shared" si="1"/>
        <v>2026-06-08|ZTG|17:58:00</v>
      </c>
    </row>
    <row r="42" spans="1:9" ht="20.100000000000001" customHeight="1">
      <c r="A42" s="11">
        <v>46182</v>
      </c>
      <c r="B42" s="12">
        <f>COUNTIF($A$9:A42,A42)</f>
        <v>1</v>
      </c>
      <c r="C42" s="13" t="s">
        <v>210</v>
      </c>
      <c r="D42" s="26" t="s">
        <v>211</v>
      </c>
      <c r="E42" s="18" t="s">
        <v>149</v>
      </c>
      <c r="F42" s="27">
        <v>1.3</v>
      </c>
      <c r="G42" s="16">
        <v>8.6744000000000003</v>
      </c>
      <c r="H42" s="17" t="str">
        <f t="shared" si="0"/>
        <v>&gt;=100%</v>
      </c>
      <c r="I42" s="19" t="str">
        <f t="shared" si="1"/>
        <v>2026-06-09|AZI|04:28:00</v>
      </c>
    </row>
    <row r="43" spans="1:9" ht="20.100000000000001" customHeight="1">
      <c r="A43" s="11">
        <v>46182</v>
      </c>
      <c r="B43" s="12">
        <f>COUNTIF($A$9:A43,A43)</f>
        <v>2</v>
      </c>
      <c r="C43" s="13" t="s">
        <v>212</v>
      </c>
      <c r="D43" s="26" t="s">
        <v>213</v>
      </c>
      <c r="E43" s="18" t="s">
        <v>149</v>
      </c>
      <c r="F43" s="27">
        <v>0.6694</v>
      </c>
      <c r="G43" s="16">
        <v>0.61340000000000006</v>
      </c>
      <c r="H43" s="17" t="str">
        <f t="shared" si="0"/>
        <v>&gt;=50%</v>
      </c>
      <c r="I43" s="19" t="str">
        <f t="shared" si="1"/>
        <v>2026-06-09|GLE|05:16:00</v>
      </c>
    </row>
    <row r="44" spans="1:9" ht="20.100000000000001" customHeight="1">
      <c r="A44" s="11">
        <v>46182</v>
      </c>
      <c r="B44" s="12">
        <f>COUNTIF($A$9:A44,A44)</f>
        <v>3</v>
      </c>
      <c r="C44" s="13" t="s">
        <v>214</v>
      </c>
      <c r="D44" s="26" t="s">
        <v>215</v>
      </c>
      <c r="E44" s="18" t="s">
        <v>149</v>
      </c>
      <c r="F44" s="27">
        <v>1.24</v>
      </c>
      <c r="G44" s="16">
        <v>0.7339</v>
      </c>
      <c r="H44" s="17" t="str">
        <f t="shared" si="0"/>
        <v>&gt;=50%</v>
      </c>
      <c r="I44" s="19" t="str">
        <f t="shared" si="1"/>
        <v>2026-06-09|TOPP|06:11:00</v>
      </c>
    </row>
    <row r="45" spans="1:9" ht="20.100000000000001" customHeight="1">
      <c r="A45" s="11">
        <v>46182</v>
      </c>
      <c r="B45" s="12">
        <f>COUNTIF($A$9:A45,A45)</f>
        <v>4</v>
      </c>
      <c r="C45" s="13" t="s">
        <v>216</v>
      </c>
      <c r="D45" s="26" t="s">
        <v>217</v>
      </c>
      <c r="E45" s="18" t="s">
        <v>149</v>
      </c>
      <c r="F45" s="27">
        <v>0.88590000000000002</v>
      </c>
      <c r="G45" s="16">
        <v>13.516300000000001</v>
      </c>
      <c r="H45" s="17" t="str">
        <f t="shared" si="0"/>
        <v>&gt;=100%</v>
      </c>
      <c r="I45" s="19" t="str">
        <f t="shared" si="1"/>
        <v>2026-06-09|SLGB|06:13:00</v>
      </c>
    </row>
    <row r="46" spans="1:9" ht="20.100000000000001" customHeight="1">
      <c r="A46" s="11">
        <v>46182</v>
      </c>
      <c r="B46" s="12">
        <f>COUNTIF($A$9:A46,A46)</f>
        <v>5</v>
      </c>
      <c r="C46" s="13" t="s">
        <v>218</v>
      </c>
      <c r="D46" s="26" t="s">
        <v>219</v>
      </c>
      <c r="E46" s="18" t="s">
        <v>149</v>
      </c>
      <c r="F46" s="27">
        <v>1.78</v>
      </c>
      <c r="G46" s="16">
        <v>1.4719</v>
      </c>
      <c r="H46" s="17" t="str">
        <f t="shared" si="0"/>
        <v>&gt;=100%</v>
      </c>
      <c r="I46" s="19" t="str">
        <f t="shared" si="1"/>
        <v>2026-06-09|RDGT|06:16:00</v>
      </c>
    </row>
    <row r="47" spans="1:9" ht="20.100000000000001" customHeight="1">
      <c r="A47" s="11">
        <v>46182</v>
      </c>
      <c r="B47" s="12">
        <f>COUNTIF($A$9:A47,A47)</f>
        <v>6</v>
      </c>
      <c r="C47" s="13" t="s">
        <v>220</v>
      </c>
      <c r="D47" s="26" t="s">
        <v>221</v>
      </c>
      <c r="E47" s="18" t="s">
        <v>149</v>
      </c>
      <c r="F47" s="27">
        <v>1.73</v>
      </c>
      <c r="G47" s="16">
        <v>0.185</v>
      </c>
      <c r="H47" s="17" t="str">
        <f t="shared" si="0"/>
        <v>&gt;=10%</v>
      </c>
      <c r="I47" s="19" t="str">
        <f t="shared" si="1"/>
        <v>2026-06-09|QTEX|07:32:00</v>
      </c>
    </row>
    <row r="48" spans="1:9" ht="20.100000000000001" customHeight="1">
      <c r="A48" s="11">
        <v>46182</v>
      </c>
      <c r="B48" s="12">
        <f>COUNTIF($A$9:A48,A48)</f>
        <v>7</v>
      </c>
      <c r="C48" s="13" t="s">
        <v>222</v>
      </c>
      <c r="D48" s="26" t="s">
        <v>223</v>
      </c>
      <c r="E48" s="18" t="s">
        <v>149</v>
      </c>
      <c r="F48" s="27">
        <v>1.1719999999999999</v>
      </c>
      <c r="G48" s="16">
        <v>0.63819999999999999</v>
      </c>
      <c r="H48" s="17" t="str">
        <f t="shared" si="0"/>
        <v>&gt;=50%</v>
      </c>
      <c r="I48" s="19" t="str">
        <f t="shared" si="1"/>
        <v>2026-06-09|GMEX|08:33:00</v>
      </c>
    </row>
    <row r="49" spans="1:9" ht="20.100000000000001" customHeight="1">
      <c r="A49" s="11">
        <v>46182</v>
      </c>
      <c r="B49" s="12">
        <f>COUNTIF($A$9:A49,A49)</f>
        <v>8</v>
      </c>
      <c r="C49" s="13" t="s">
        <v>224</v>
      </c>
      <c r="D49" s="26" t="s">
        <v>200</v>
      </c>
      <c r="E49" s="18" t="s">
        <v>149</v>
      </c>
      <c r="F49" s="27">
        <v>1.49</v>
      </c>
      <c r="G49" s="16">
        <v>0.42280000000000001</v>
      </c>
      <c r="H49" s="17" t="str">
        <f t="shared" si="0"/>
        <v>&gt;=30%</v>
      </c>
      <c r="I49" s="19" t="str">
        <f t="shared" si="1"/>
        <v>2026-06-09|HAO|08:39:00</v>
      </c>
    </row>
    <row r="50" spans="1:9" ht="20.100000000000001" customHeight="1">
      <c r="A50" s="11">
        <v>46182</v>
      </c>
      <c r="B50" s="12">
        <f>COUNTIF($A$9:A50,A50)</f>
        <v>9</v>
      </c>
      <c r="C50" s="13" t="s">
        <v>225</v>
      </c>
      <c r="D50" s="26" t="s">
        <v>226</v>
      </c>
      <c r="E50" s="18" t="s">
        <v>149</v>
      </c>
      <c r="F50" s="27">
        <v>2.66669988632</v>
      </c>
      <c r="G50" s="16">
        <v>0.23749999999999999</v>
      </c>
      <c r="H50" s="17" t="str">
        <f t="shared" si="0"/>
        <v>&gt;=20%</v>
      </c>
      <c r="I50" s="19" t="str">
        <f t="shared" si="1"/>
        <v>2026-06-09|EZGO|12:48:00</v>
      </c>
    </row>
    <row r="51" spans="1:9" ht="20.100000000000001" customHeight="1">
      <c r="A51" s="11">
        <v>46182</v>
      </c>
      <c r="B51" s="12">
        <f>COUNTIF($A$9:A51,A51)</f>
        <v>10</v>
      </c>
      <c r="C51" s="13" t="s">
        <v>227</v>
      </c>
      <c r="D51" s="26" t="s">
        <v>228</v>
      </c>
      <c r="E51" s="18" t="s">
        <v>149</v>
      </c>
      <c r="F51" s="27">
        <v>11.85</v>
      </c>
      <c r="G51" s="16">
        <v>0.1789</v>
      </c>
      <c r="H51" s="17" t="str">
        <f t="shared" si="0"/>
        <v>&gt;=10%</v>
      </c>
      <c r="I51" s="19" t="str">
        <f t="shared" si="1"/>
        <v>2026-06-09|LAKE|16:03:00</v>
      </c>
    </row>
    <row r="52" spans="1:9" ht="20.100000000000001" customHeight="1">
      <c r="A52" s="11">
        <v>46182</v>
      </c>
      <c r="B52" s="12">
        <f>COUNTIF($A$9:A52,A52)</f>
        <v>11</v>
      </c>
      <c r="C52" s="13" t="s">
        <v>229</v>
      </c>
      <c r="D52" s="26" t="s">
        <v>230</v>
      </c>
      <c r="E52" s="18" t="s">
        <v>149</v>
      </c>
      <c r="F52" s="27">
        <v>3.56</v>
      </c>
      <c r="G52" s="16">
        <v>0.43540000000000001</v>
      </c>
      <c r="H52" s="17" t="str">
        <f t="shared" si="0"/>
        <v>&gt;=30%</v>
      </c>
      <c r="I52" s="19" t="str">
        <f t="shared" si="1"/>
        <v>2026-06-09|XELB|16:17:00</v>
      </c>
    </row>
    <row r="53" spans="1:9" ht="20.100000000000001" customHeight="1">
      <c r="A53" s="11">
        <v>46183</v>
      </c>
      <c r="B53" s="12">
        <f>COUNTIF($A$9:A53,A53)</f>
        <v>1</v>
      </c>
      <c r="C53" s="13" t="s">
        <v>231</v>
      </c>
      <c r="D53" s="26" t="s">
        <v>232</v>
      </c>
      <c r="E53" s="18" t="s">
        <v>149</v>
      </c>
      <c r="F53" s="27">
        <v>1.67</v>
      </c>
      <c r="G53" s="16">
        <v>0.16170000000000001</v>
      </c>
      <c r="H53" s="17" t="str">
        <f t="shared" si="0"/>
        <v>&gt;=10%</v>
      </c>
      <c r="I53" s="19" t="str">
        <f t="shared" si="1"/>
        <v>2026-06-10|FCHL|04:48:00</v>
      </c>
    </row>
    <row r="54" spans="1:9" ht="20.100000000000001" customHeight="1">
      <c r="A54" s="11">
        <v>46183</v>
      </c>
      <c r="B54" s="12">
        <f>COUNTIF($A$9:A54,A54)</f>
        <v>2</v>
      </c>
      <c r="C54" s="13" t="s">
        <v>233</v>
      </c>
      <c r="D54" s="26" t="s">
        <v>234</v>
      </c>
      <c r="E54" s="18" t="s">
        <v>149</v>
      </c>
      <c r="F54" s="27">
        <v>1.02</v>
      </c>
      <c r="G54" s="16">
        <v>0.48039999999999999</v>
      </c>
      <c r="H54" s="17" t="str">
        <f t="shared" si="0"/>
        <v>&gt;=30%</v>
      </c>
      <c r="I54" s="19" t="str">
        <f t="shared" si="1"/>
        <v>2026-06-10|YMT|07:16:00</v>
      </c>
    </row>
    <row r="55" spans="1:9" ht="20.100000000000001" customHeight="1">
      <c r="A55" s="11">
        <v>46183</v>
      </c>
      <c r="B55" s="12">
        <f>COUNTIF($A$9:A55,A55)</f>
        <v>3</v>
      </c>
      <c r="C55" s="13" t="s">
        <v>235</v>
      </c>
      <c r="D55" s="26" t="s">
        <v>236</v>
      </c>
      <c r="E55" s="18" t="s">
        <v>149</v>
      </c>
      <c r="F55" s="27">
        <v>0.73</v>
      </c>
      <c r="G55" s="16">
        <v>0.41100000000000003</v>
      </c>
      <c r="H55" s="17" t="str">
        <f t="shared" si="0"/>
        <v>&gt;=30%</v>
      </c>
      <c r="I55" s="19" t="str">
        <f t="shared" si="1"/>
        <v>2026-06-10|HXHX|07:59:00</v>
      </c>
    </row>
    <row r="56" spans="1:9" ht="20.100000000000001" customHeight="1">
      <c r="A56" s="11">
        <v>46183</v>
      </c>
      <c r="B56" s="12">
        <f>COUNTIF($A$9:A56,A56)</f>
        <v>4</v>
      </c>
      <c r="C56" s="13" t="s">
        <v>237</v>
      </c>
      <c r="D56" s="26" t="s">
        <v>238</v>
      </c>
      <c r="E56" s="18" t="s">
        <v>149</v>
      </c>
      <c r="F56" s="27">
        <v>0.53</v>
      </c>
      <c r="G56" s="16">
        <v>4.6604000000000001</v>
      </c>
      <c r="H56" s="17" t="str">
        <f t="shared" si="0"/>
        <v>&gt;=100%</v>
      </c>
      <c r="I56" s="19" t="str">
        <f t="shared" si="1"/>
        <v>2026-06-10|CPOP|09:28:00</v>
      </c>
    </row>
    <row r="57" spans="1:9" ht="20.100000000000001" customHeight="1">
      <c r="A57" s="11">
        <v>46183</v>
      </c>
      <c r="B57" s="12">
        <f>COUNTIF($A$9:A57,A57)</f>
        <v>5</v>
      </c>
      <c r="C57" s="13" t="s">
        <v>239</v>
      </c>
      <c r="D57" s="26" t="s">
        <v>240</v>
      </c>
      <c r="E57" s="18" t="s">
        <v>149</v>
      </c>
      <c r="F57" s="27">
        <v>1.8799999952299999</v>
      </c>
      <c r="G57" s="16">
        <v>0.51600000000000001</v>
      </c>
      <c r="H57" s="17" t="str">
        <f t="shared" si="0"/>
        <v>&gt;=50%</v>
      </c>
      <c r="I57" s="19" t="str">
        <f t="shared" si="1"/>
        <v>2026-06-10|MTEN|09:31:00</v>
      </c>
    </row>
    <row r="58" spans="1:9" ht="20.100000000000001" customHeight="1">
      <c r="A58" s="11">
        <v>46183</v>
      </c>
      <c r="B58" s="12">
        <f>COUNTIF($A$9:A58,A58)</f>
        <v>6</v>
      </c>
      <c r="C58" s="13" t="s">
        <v>121</v>
      </c>
      <c r="D58" s="26" t="s">
        <v>211</v>
      </c>
      <c r="E58" s="18" t="s">
        <v>149</v>
      </c>
      <c r="F58" s="27">
        <v>3.3101000785800001</v>
      </c>
      <c r="G58" s="16">
        <v>0.13289999999999999</v>
      </c>
      <c r="H58" s="17" t="str">
        <f t="shared" si="0"/>
        <v>&gt;=10%</v>
      </c>
      <c r="I58" s="19" t="str">
        <f t="shared" si="1"/>
        <v>2026-06-10|AZI|09:46:00</v>
      </c>
    </row>
    <row r="59" spans="1:9" ht="20.100000000000001" customHeight="1">
      <c r="A59" s="11">
        <v>46183</v>
      </c>
      <c r="B59" s="12">
        <f>COUNTIF($A$9:A59,A59)</f>
        <v>7</v>
      </c>
      <c r="C59" s="13" t="s">
        <v>241</v>
      </c>
      <c r="D59" s="26" t="s">
        <v>242</v>
      </c>
      <c r="E59" s="18" t="s">
        <v>149</v>
      </c>
      <c r="F59" s="27">
        <v>2.8199999332400001</v>
      </c>
      <c r="G59" s="16">
        <v>1.3369</v>
      </c>
      <c r="H59" s="17" t="str">
        <f t="shared" si="0"/>
        <v>&gt;=100%</v>
      </c>
      <c r="I59" s="19" t="str">
        <f t="shared" si="1"/>
        <v>2026-06-10|KMRK|11:05:00</v>
      </c>
    </row>
    <row r="60" spans="1:9" ht="20.100000000000001" customHeight="1">
      <c r="A60" s="11">
        <v>46183</v>
      </c>
      <c r="B60" s="12">
        <f>COUNTIF($A$9:A60,A60)</f>
        <v>8</v>
      </c>
      <c r="C60" s="13" t="s">
        <v>243</v>
      </c>
      <c r="D60" s="26" t="s">
        <v>244</v>
      </c>
      <c r="E60" s="18" t="s">
        <v>149</v>
      </c>
      <c r="F60" s="27">
        <v>0.62000000476799999</v>
      </c>
      <c r="G60" s="16">
        <v>0.2742</v>
      </c>
      <c r="H60" s="17" t="str">
        <f t="shared" si="0"/>
        <v>&gt;=20%</v>
      </c>
      <c r="I60" s="19" t="str">
        <f t="shared" si="1"/>
        <v>2026-06-10|SMXT|11:33:00</v>
      </c>
    </row>
    <row r="61" spans="1:9" ht="20.100000000000001" customHeight="1">
      <c r="A61" s="11">
        <v>46183</v>
      </c>
      <c r="B61" s="12">
        <f>COUNTIF($A$9:A61,A61)</f>
        <v>9</v>
      </c>
      <c r="C61" s="13" t="s">
        <v>245</v>
      </c>
      <c r="D61" s="26" t="s">
        <v>246</v>
      </c>
      <c r="E61" s="18" t="s">
        <v>149</v>
      </c>
      <c r="F61" s="27">
        <v>1.20990002155</v>
      </c>
      <c r="G61" s="16">
        <v>0.38479999999999998</v>
      </c>
      <c r="H61" s="17" t="str">
        <f t="shared" si="0"/>
        <v>&gt;=30%</v>
      </c>
      <c r="I61" s="19" t="str">
        <f t="shared" si="1"/>
        <v>2026-06-10|BIYA|11:48:00</v>
      </c>
    </row>
    <row r="62" spans="1:9" ht="20.100000000000001" customHeight="1">
      <c r="A62" s="11">
        <v>46183</v>
      </c>
      <c r="B62" s="12">
        <f>COUNTIF($A$9:A62,A62)</f>
        <v>10</v>
      </c>
      <c r="C62" s="13" t="s">
        <v>195</v>
      </c>
      <c r="D62" s="26" t="s">
        <v>247</v>
      </c>
      <c r="E62" s="18" t="s">
        <v>149</v>
      </c>
      <c r="F62" s="27">
        <v>2.1150000095400001</v>
      </c>
      <c r="G62" s="16">
        <v>0.38530000000000003</v>
      </c>
      <c r="H62" s="17" t="str">
        <f t="shared" si="0"/>
        <v>&gt;=30%</v>
      </c>
      <c r="I62" s="19" t="str">
        <f t="shared" si="1"/>
        <v>2026-06-10|BATL|12:23:00</v>
      </c>
    </row>
    <row r="63" spans="1:9" ht="20.100000000000001" customHeight="1">
      <c r="A63" s="11">
        <v>46183</v>
      </c>
      <c r="B63" s="12">
        <f>COUNTIF($A$9:A63,A63)</f>
        <v>11</v>
      </c>
      <c r="C63" s="13" t="s">
        <v>248</v>
      </c>
      <c r="D63" s="26" t="s">
        <v>249</v>
      </c>
      <c r="E63" s="18" t="s">
        <v>149</v>
      </c>
      <c r="F63" s="27">
        <v>2</v>
      </c>
      <c r="G63" s="16">
        <v>0.85</v>
      </c>
      <c r="H63" s="17" t="str">
        <f t="shared" si="0"/>
        <v>&gt;=50%</v>
      </c>
      <c r="I63" s="19" t="str">
        <f t="shared" si="1"/>
        <v>2026-06-10|SKYQ|12:32:00</v>
      </c>
    </row>
    <row r="64" spans="1:9" ht="20.100000000000001" customHeight="1">
      <c r="A64" s="11">
        <v>46184</v>
      </c>
      <c r="B64" s="12">
        <f>COUNTIF($A$9:A64,A64)</f>
        <v>1</v>
      </c>
      <c r="C64" s="13" t="s">
        <v>250</v>
      </c>
      <c r="D64" s="26" t="s">
        <v>251</v>
      </c>
      <c r="E64" s="18" t="s">
        <v>149</v>
      </c>
      <c r="F64" s="27">
        <v>1.68</v>
      </c>
      <c r="G64" s="16">
        <v>1.381</v>
      </c>
      <c r="H64" s="17" t="str">
        <f t="shared" si="0"/>
        <v>&gt;=100%</v>
      </c>
      <c r="I64" s="19" t="str">
        <f t="shared" si="1"/>
        <v>2026-06-11|ZNB|04:39:00</v>
      </c>
    </row>
    <row r="65" spans="1:9" ht="20.100000000000001" customHeight="1">
      <c r="A65" s="11">
        <v>46184</v>
      </c>
      <c r="B65" s="12">
        <f>COUNTIF($A$9:A65,A65)</f>
        <v>2</v>
      </c>
      <c r="C65" s="13" t="s">
        <v>252</v>
      </c>
      <c r="D65" s="26" t="s">
        <v>253</v>
      </c>
      <c r="E65" s="18" t="s">
        <v>149</v>
      </c>
      <c r="F65" s="27">
        <v>1.42</v>
      </c>
      <c r="G65" s="16">
        <v>0.36619999999999997</v>
      </c>
      <c r="H65" s="17" t="str">
        <f t="shared" si="0"/>
        <v>&gt;=30%</v>
      </c>
      <c r="I65" s="19" t="str">
        <f t="shared" si="1"/>
        <v>2026-06-11|RKDA|10:26:00</v>
      </c>
    </row>
    <row r="66" spans="1:9" ht="20.100000000000001" customHeight="1">
      <c r="A66" s="11">
        <v>46184</v>
      </c>
      <c r="B66" s="12">
        <f>COUNTIF($A$9:A66,A66)</f>
        <v>3</v>
      </c>
      <c r="C66" s="13" t="s">
        <v>27</v>
      </c>
      <c r="D66" s="26" t="s">
        <v>254</v>
      </c>
      <c r="E66" s="18" t="s">
        <v>149</v>
      </c>
      <c r="F66" s="27">
        <v>0.77300000000000002</v>
      </c>
      <c r="G66" s="16">
        <v>1.6003000000000001</v>
      </c>
      <c r="H66" s="17" t="str">
        <f t="shared" si="0"/>
        <v>&gt;=100%</v>
      </c>
      <c r="I66" s="19" t="str">
        <f t="shared" si="1"/>
        <v>2026-06-11|GELS|10:58:00</v>
      </c>
    </row>
    <row r="67" spans="1:9" ht="20.100000000000001" customHeight="1">
      <c r="A67" s="11">
        <v>46184</v>
      </c>
      <c r="B67" s="12">
        <f>COUNTIF($A$9:A67,A67)</f>
        <v>4</v>
      </c>
      <c r="C67" s="13" t="s">
        <v>255</v>
      </c>
      <c r="D67" s="26" t="s">
        <v>204</v>
      </c>
      <c r="E67" s="18" t="s">
        <v>149</v>
      </c>
      <c r="F67" s="27">
        <v>0.66720000000000002</v>
      </c>
      <c r="G67" s="16">
        <v>0.36859999999999998</v>
      </c>
      <c r="H67" s="17" t="str">
        <f t="shared" si="0"/>
        <v>&gt;=30%</v>
      </c>
      <c r="I67" s="19" t="str">
        <f t="shared" si="1"/>
        <v>2026-06-11|HKIT|11:22:00</v>
      </c>
    </row>
    <row r="68" spans="1:9" ht="20.100000000000001" customHeight="1">
      <c r="A68" s="11">
        <v>46184</v>
      </c>
      <c r="B68" s="12">
        <f>COUNTIF($A$9:A68,A68)</f>
        <v>5</v>
      </c>
      <c r="C68" s="13" t="s">
        <v>256</v>
      </c>
      <c r="D68" s="26" t="s">
        <v>257</v>
      </c>
      <c r="E68" s="18" t="s">
        <v>149</v>
      </c>
      <c r="F68" s="27">
        <v>2.1</v>
      </c>
      <c r="G68" s="16">
        <v>0.25480000000000003</v>
      </c>
      <c r="H68" s="17" t="str">
        <f t="shared" si="0"/>
        <v>&gt;=20%</v>
      </c>
      <c r="I68" s="19" t="str">
        <f t="shared" si="1"/>
        <v>2026-06-11|SXTC|11:25:00</v>
      </c>
    </row>
    <row r="69" spans="1:9" ht="20.100000000000001" customHeight="1">
      <c r="A69" s="11">
        <v>46184</v>
      </c>
      <c r="B69" s="12">
        <f>COUNTIF($A$9:A69,A69)</f>
        <v>6</v>
      </c>
      <c r="C69" s="13" t="s">
        <v>19</v>
      </c>
      <c r="D69" s="26" t="s">
        <v>258</v>
      </c>
      <c r="E69" s="18" t="s">
        <v>149</v>
      </c>
      <c r="F69" s="27">
        <v>0.73980000000000001</v>
      </c>
      <c r="G69" s="16">
        <v>0.44630000000000003</v>
      </c>
      <c r="H69" s="17" t="str">
        <f t="shared" si="0"/>
        <v>&gt;=30%</v>
      </c>
      <c r="I69" s="19" t="str">
        <f t="shared" si="1"/>
        <v>2026-06-11|RUBI|12:01:00</v>
      </c>
    </row>
    <row r="70" spans="1:9" ht="20.100000000000001" customHeight="1">
      <c r="A70" s="11">
        <v>46184</v>
      </c>
      <c r="B70" s="12">
        <f>COUNTIF($A$9:A70,A70)</f>
        <v>7</v>
      </c>
      <c r="C70" s="13" t="s">
        <v>259</v>
      </c>
      <c r="D70" s="26" t="s">
        <v>260</v>
      </c>
      <c r="E70" s="18" t="s">
        <v>149</v>
      </c>
      <c r="F70" s="27">
        <v>0.69</v>
      </c>
      <c r="G70" s="16">
        <v>0.86959999999999993</v>
      </c>
      <c r="H70" s="17" t="str">
        <f t="shared" si="0"/>
        <v>&gt;=50%</v>
      </c>
      <c r="I70" s="19" t="str">
        <f t="shared" si="1"/>
        <v>2026-06-11|RITR|12:17:00</v>
      </c>
    </row>
    <row r="71" spans="1:9" ht="20.100000000000001" customHeight="1">
      <c r="A71" s="11">
        <v>46185</v>
      </c>
      <c r="B71" s="12">
        <f>COUNTIF($A$9:A71,A71)</f>
        <v>1</v>
      </c>
      <c r="C71" s="13" t="s">
        <v>261</v>
      </c>
      <c r="D71" s="26" t="s">
        <v>262</v>
      </c>
      <c r="E71" s="18" t="s">
        <v>149</v>
      </c>
      <c r="F71" s="27">
        <v>1.6709000000000001</v>
      </c>
      <c r="G71" s="16">
        <v>0.69370000000000009</v>
      </c>
      <c r="H71" s="17" t="str">
        <f t="shared" si="0"/>
        <v>&gt;=50%</v>
      </c>
      <c r="I71" s="19" t="str">
        <f t="shared" si="1"/>
        <v>2026-06-12|VSME|04:04:00</v>
      </c>
    </row>
    <row r="72" spans="1:9" ht="20.100000000000001" customHeight="1">
      <c r="A72" s="11">
        <v>46185</v>
      </c>
      <c r="B72" s="12">
        <f>COUNTIF($A$9:A72,A72)</f>
        <v>2</v>
      </c>
      <c r="C72" s="13" t="s">
        <v>263</v>
      </c>
      <c r="D72" s="26" t="s">
        <v>258</v>
      </c>
      <c r="E72" s="18" t="s">
        <v>149</v>
      </c>
      <c r="F72" s="27">
        <v>0.9415</v>
      </c>
      <c r="G72" s="16">
        <v>0.317</v>
      </c>
      <c r="H72" s="17" t="str">
        <f t="shared" si="0"/>
        <v>&gt;=30%</v>
      </c>
      <c r="I72" s="19" t="str">
        <f t="shared" si="1"/>
        <v>2026-06-12|RUBI|06:00:00</v>
      </c>
    </row>
    <row r="73" spans="1:9" ht="20.100000000000001" customHeight="1">
      <c r="A73" s="11">
        <v>46185</v>
      </c>
      <c r="B73" s="12">
        <f>COUNTIF($A$9:A73,A73)</f>
        <v>3</v>
      </c>
      <c r="C73" s="13" t="s">
        <v>220</v>
      </c>
      <c r="D73" s="26" t="s">
        <v>211</v>
      </c>
      <c r="E73" s="18" t="s">
        <v>149</v>
      </c>
      <c r="F73" s="27">
        <v>1.79</v>
      </c>
      <c r="G73" s="16">
        <v>0.43020000000000003</v>
      </c>
      <c r="H73" s="17" t="str">
        <f t="shared" ref="H73:H136" si="2">IF(G73&gt;=100%,"&gt;=100%",IF(G73&gt;=50%,"&gt;=50%",IF(G73&gt;=30%,"&gt;=30%",IF(G73&gt;=20%,"&gt;=20%",IF(G73&gt;=10%,"&gt;=10%",IF(G73&gt;=5%,"&gt;=5%","&lt;5%"))))))</f>
        <v>&gt;=30%</v>
      </c>
      <c r="I73" s="19" t="str">
        <f t="shared" ref="I73:I136" si="3">TEXT(A73,"yyyy-mm-dd")&amp;"|"&amp;D73&amp;"|"&amp;C73</f>
        <v>2026-06-12|AZI|07:32:00</v>
      </c>
    </row>
    <row r="74" spans="1:9" ht="20.100000000000001" customHeight="1">
      <c r="A74" s="11">
        <v>46185</v>
      </c>
      <c r="B74" s="12">
        <f>COUNTIF($A$9:A74,A74)</f>
        <v>4</v>
      </c>
      <c r="C74" s="13" t="s">
        <v>264</v>
      </c>
      <c r="D74" s="26" t="s">
        <v>265</v>
      </c>
      <c r="E74" s="18" t="s">
        <v>149</v>
      </c>
      <c r="F74" s="27">
        <v>0.84240001440000001</v>
      </c>
      <c r="G74" s="16">
        <v>1.3741999999999999</v>
      </c>
      <c r="H74" s="17" t="str">
        <f t="shared" si="2"/>
        <v>&gt;=100%</v>
      </c>
      <c r="I74" s="19" t="str">
        <f t="shared" si="3"/>
        <v>2026-06-12|CAST|10:28:00</v>
      </c>
    </row>
    <row r="75" spans="1:9" ht="20.100000000000001" customHeight="1">
      <c r="A75" s="11">
        <v>46185</v>
      </c>
      <c r="B75" s="12">
        <f>COUNTIF($A$9:A75,A75)</f>
        <v>5</v>
      </c>
      <c r="C75" s="13" t="s">
        <v>266</v>
      </c>
      <c r="D75" s="26" t="s">
        <v>267</v>
      </c>
      <c r="E75" s="18" t="s">
        <v>149</v>
      </c>
      <c r="F75" s="27">
        <v>2.3199999332400001</v>
      </c>
      <c r="G75" s="16">
        <v>0.27160000000000001</v>
      </c>
      <c r="H75" s="17" t="str">
        <f t="shared" si="2"/>
        <v>&gt;=20%</v>
      </c>
      <c r="I75" s="19" t="str">
        <f t="shared" si="3"/>
        <v>2026-06-12|CIIT|11:24:00</v>
      </c>
    </row>
    <row r="76" spans="1:9" ht="20.100000000000001" customHeight="1">
      <c r="A76" s="11">
        <v>46185</v>
      </c>
      <c r="B76" s="12">
        <f>COUNTIF($A$9:A76,A76)</f>
        <v>6</v>
      </c>
      <c r="C76" s="13" t="s">
        <v>268</v>
      </c>
      <c r="D76" s="26" t="s">
        <v>269</v>
      </c>
      <c r="E76" s="18" t="s">
        <v>149</v>
      </c>
      <c r="F76" s="27">
        <v>0.99780000000000002</v>
      </c>
      <c r="G76" s="16">
        <v>0.18260000000000001</v>
      </c>
      <c r="H76" s="17" t="str">
        <f t="shared" si="2"/>
        <v>&gt;=10%</v>
      </c>
      <c r="I76" s="19" t="str">
        <f t="shared" si="3"/>
        <v>2026-06-12|CJMB|16:09:00</v>
      </c>
    </row>
    <row r="77" spans="1:9" ht="20.100000000000001" customHeight="1">
      <c r="A77" s="11">
        <v>46188</v>
      </c>
      <c r="B77" s="12">
        <f>COUNTIF($A$9:A77,A77)</f>
        <v>1</v>
      </c>
      <c r="C77" s="13" t="s">
        <v>270</v>
      </c>
      <c r="D77" s="26" t="s">
        <v>251</v>
      </c>
      <c r="E77" s="18" t="s">
        <v>149</v>
      </c>
      <c r="F77" s="27">
        <v>1.2198</v>
      </c>
      <c r="G77" s="16">
        <v>0.33630000000000004</v>
      </c>
      <c r="H77" s="17" t="str">
        <f t="shared" si="2"/>
        <v>&gt;=30%</v>
      </c>
      <c r="I77" s="19" t="str">
        <f t="shared" si="3"/>
        <v>2026-06-15|ZNB|06:19:00</v>
      </c>
    </row>
    <row r="78" spans="1:9" ht="20.100000000000001" customHeight="1">
      <c r="A78" s="11">
        <v>46188</v>
      </c>
      <c r="B78" s="12">
        <f>COUNTIF($A$9:A78,A78)</f>
        <v>2</v>
      </c>
      <c r="C78" s="13" t="s">
        <v>271</v>
      </c>
      <c r="D78" s="26" t="s">
        <v>272</v>
      </c>
      <c r="E78" s="18" t="s">
        <v>149</v>
      </c>
      <c r="F78" s="27">
        <v>1.07</v>
      </c>
      <c r="G78" s="16">
        <v>0.2336</v>
      </c>
      <c r="H78" s="17" t="str">
        <f t="shared" si="2"/>
        <v>&gt;=20%</v>
      </c>
      <c r="I78" s="19" t="str">
        <f t="shared" si="3"/>
        <v>2026-06-15|CTM|07:19:00</v>
      </c>
    </row>
    <row r="79" spans="1:9" ht="20.100000000000001" customHeight="1">
      <c r="A79" s="11">
        <v>46188</v>
      </c>
      <c r="B79" s="12">
        <f>COUNTIF($A$9:A79,A79)</f>
        <v>3</v>
      </c>
      <c r="C79" s="13" t="s">
        <v>273</v>
      </c>
      <c r="D79" s="26" t="s">
        <v>274</v>
      </c>
      <c r="E79" s="18" t="s">
        <v>149</v>
      </c>
      <c r="F79" s="27">
        <v>2.3199999332400001</v>
      </c>
      <c r="G79" s="16">
        <v>0.69830000000000003</v>
      </c>
      <c r="H79" s="17" t="str">
        <f t="shared" si="2"/>
        <v>&gt;=50%</v>
      </c>
      <c r="I79" s="19" t="str">
        <f t="shared" si="3"/>
        <v>2026-06-15|PRFX|14:50:00</v>
      </c>
    </row>
    <row r="80" spans="1:9" ht="20.100000000000001" customHeight="1">
      <c r="A80" s="11">
        <v>46188</v>
      </c>
      <c r="B80" s="12">
        <f>COUNTIF($A$9:A80,A80)</f>
        <v>4</v>
      </c>
      <c r="C80" s="13" t="s">
        <v>203</v>
      </c>
      <c r="D80" s="26" t="s">
        <v>275</v>
      </c>
      <c r="E80" s="18" t="s">
        <v>149</v>
      </c>
      <c r="F80" s="27">
        <v>1.07000005245</v>
      </c>
      <c r="G80" s="16">
        <v>0.35509999999999997</v>
      </c>
      <c r="H80" s="17" t="str">
        <f t="shared" si="2"/>
        <v>&gt;=30%</v>
      </c>
      <c r="I80" s="19" t="str">
        <f t="shared" si="3"/>
        <v>2026-06-15|WLDS|15:01:00</v>
      </c>
    </row>
    <row r="81" spans="1:9" ht="20.100000000000001" customHeight="1">
      <c r="A81" s="11">
        <v>46189</v>
      </c>
      <c r="B81" s="12">
        <f>COUNTIF($A$9:A81,A81)</f>
        <v>1</v>
      </c>
      <c r="C81" s="13" t="s">
        <v>276</v>
      </c>
      <c r="D81" s="26" t="s">
        <v>277</v>
      </c>
      <c r="E81" s="18" t="s">
        <v>149</v>
      </c>
      <c r="F81" s="27">
        <v>0.5202</v>
      </c>
      <c r="G81" s="16">
        <v>0.21109999999999998</v>
      </c>
      <c r="H81" s="17" t="str">
        <f t="shared" si="2"/>
        <v>&gt;=20%</v>
      </c>
      <c r="I81" s="19" t="str">
        <f t="shared" si="3"/>
        <v>2026-06-16|NWGL|06:57:00</v>
      </c>
    </row>
    <row r="82" spans="1:9" ht="20.100000000000001" customHeight="1">
      <c r="A82" s="11">
        <v>46189</v>
      </c>
      <c r="B82" s="12">
        <f>COUNTIF($A$9:A82,A82)</f>
        <v>2</v>
      </c>
      <c r="C82" s="13" t="s">
        <v>278</v>
      </c>
      <c r="D82" s="26" t="s">
        <v>189</v>
      </c>
      <c r="E82" s="18" t="s">
        <v>149</v>
      </c>
      <c r="F82" s="27">
        <v>1.3004</v>
      </c>
      <c r="G82" s="16">
        <v>1.3993</v>
      </c>
      <c r="H82" s="17" t="str">
        <f t="shared" si="2"/>
        <v>&gt;=100%</v>
      </c>
      <c r="I82" s="19" t="str">
        <f t="shared" si="3"/>
        <v>2026-06-16|SUGP|07:02:00</v>
      </c>
    </row>
    <row r="83" spans="1:9" ht="20.100000000000001" customHeight="1">
      <c r="A83" s="11">
        <v>46189</v>
      </c>
      <c r="B83" s="12">
        <f>COUNTIF($A$9:A83,A83)</f>
        <v>3</v>
      </c>
      <c r="C83" s="13" t="s">
        <v>49</v>
      </c>
      <c r="D83" s="26" t="s">
        <v>279</v>
      </c>
      <c r="E83" s="18" t="s">
        <v>149</v>
      </c>
      <c r="F83" s="27">
        <v>3.2993000000000001</v>
      </c>
      <c r="G83" s="16">
        <v>0.1305</v>
      </c>
      <c r="H83" s="17" t="str">
        <f t="shared" si="2"/>
        <v>&gt;=10%</v>
      </c>
      <c r="I83" s="19" t="str">
        <f t="shared" si="3"/>
        <v>2026-06-16|AHMA|09:10:00</v>
      </c>
    </row>
    <row r="84" spans="1:9" ht="20.100000000000001" customHeight="1">
      <c r="A84" s="11">
        <v>46189</v>
      </c>
      <c r="B84" s="12">
        <f>COUNTIF($A$9:A84,A84)</f>
        <v>4</v>
      </c>
      <c r="C84" s="13" t="s">
        <v>280</v>
      </c>
      <c r="D84" s="26" t="s">
        <v>281</v>
      </c>
      <c r="E84" s="18" t="s">
        <v>149</v>
      </c>
      <c r="F84" s="27">
        <v>4.5517001152000001</v>
      </c>
      <c r="G84" s="16">
        <v>0.63680000000000003</v>
      </c>
      <c r="H84" s="17" t="str">
        <f t="shared" si="2"/>
        <v>&gt;=50%</v>
      </c>
      <c r="I84" s="19" t="str">
        <f t="shared" si="3"/>
        <v>2026-06-16|CRVO|11:02:00</v>
      </c>
    </row>
    <row r="85" spans="1:9" ht="20.100000000000001" customHeight="1">
      <c r="A85" s="11">
        <v>46190</v>
      </c>
      <c r="B85" s="12">
        <f>COUNTIF($A$9:A85,A85)</f>
        <v>1</v>
      </c>
      <c r="C85" s="13" t="s">
        <v>282</v>
      </c>
      <c r="D85" s="26" t="s">
        <v>283</v>
      </c>
      <c r="E85" s="18" t="s">
        <v>149</v>
      </c>
      <c r="F85" s="27">
        <v>1.9589000000000001</v>
      </c>
      <c r="G85" s="16">
        <v>3.1093999999999999</v>
      </c>
      <c r="H85" s="17" t="str">
        <f t="shared" si="2"/>
        <v>&gt;=100%</v>
      </c>
      <c r="I85" s="19" t="str">
        <f t="shared" si="3"/>
        <v>2026-06-17|EHGO|05:30:00</v>
      </c>
    </row>
    <row r="86" spans="1:9" ht="20.100000000000001" customHeight="1">
      <c r="A86" s="11">
        <v>46190</v>
      </c>
      <c r="B86" s="12">
        <f>COUNTIF($A$9:A86,A86)</f>
        <v>2</v>
      </c>
      <c r="C86" s="13" t="s">
        <v>284</v>
      </c>
      <c r="D86" s="26" t="s">
        <v>226</v>
      </c>
      <c r="E86" s="18" t="s">
        <v>149</v>
      </c>
      <c r="F86" s="27">
        <v>1.6003000000000001</v>
      </c>
      <c r="G86" s="16">
        <v>0.2873</v>
      </c>
      <c r="H86" s="17" t="str">
        <f t="shared" si="2"/>
        <v>&gt;=20%</v>
      </c>
      <c r="I86" s="19" t="str">
        <f t="shared" si="3"/>
        <v>2026-06-17|EZGO|06:18:00</v>
      </c>
    </row>
    <row r="87" spans="1:9" ht="20.100000000000001" customHeight="1">
      <c r="A87" s="11">
        <v>46190</v>
      </c>
      <c r="B87" s="12">
        <f>COUNTIF($A$9:A87,A87)</f>
        <v>3</v>
      </c>
      <c r="C87" s="13" t="s">
        <v>173</v>
      </c>
      <c r="D87" s="26" t="s">
        <v>285</v>
      </c>
      <c r="E87" s="18" t="s">
        <v>149</v>
      </c>
      <c r="F87" s="27">
        <v>3.4300000667599999</v>
      </c>
      <c r="G87" s="16">
        <v>0.93590000000000007</v>
      </c>
      <c r="H87" s="17" t="str">
        <f t="shared" si="2"/>
        <v>&gt;=50%</v>
      </c>
      <c r="I87" s="19" t="str">
        <f t="shared" si="3"/>
        <v>2026-06-17|ELTX|09:50:00</v>
      </c>
    </row>
    <row r="88" spans="1:9" ht="20.100000000000001" customHeight="1">
      <c r="A88" s="11">
        <v>46190</v>
      </c>
      <c r="B88" s="12">
        <f>COUNTIF($A$9:A88,A88)</f>
        <v>4</v>
      </c>
      <c r="C88" s="13" t="s">
        <v>286</v>
      </c>
      <c r="D88" s="26" t="s">
        <v>258</v>
      </c>
      <c r="E88" s="18" t="s">
        <v>149</v>
      </c>
      <c r="F88" s="27">
        <v>0.51599997281999999</v>
      </c>
      <c r="G88" s="16">
        <v>0.2492</v>
      </c>
      <c r="H88" s="17" t="str">
        <f t="shared" si="2"/>
        <v>&gt;=20%</v>
      </c>
      <c r="I88" s="19" t="str">
        <f t="shared" si="3"/>
        <v>2026-06-17|RUBI|11:51:00</v>
      </c>
    </row>
    <row r="89" spans="1:9" ht="20.100000000000001" customHeight="1">
      <c r="A89" s="11">
        <v>46191</v>
      </c>
      <c r="B89" s="12">
        <f>COUNTIF($A$9:A89,A89)</f>
        <v>1</v>
      </c>
      <c r="C89" s="13" t="s">
        <v>121</v>
      </c>
      <c r="D89" s="26" t="s">
        <v>281</v>
      </c>
      <c r="E89" s="18" t="s">
        <v>149</v>
      </c>
      <c r="F89" s="27">
        <v>6.4450001716600003</v>
      </c>
      <c r="G89" s="16">
        <v>0.21179999999999999</v>
      </c>
      <c r="H89" s="17" t="str">
        <f t="shared" si="2"/>
        <v>&gt;=20%</v>
      </c>
      <c r="I89" s="19" t="str">
        <f t="shared" si="3"/>
        <v>2026-06-18|CRVO|09:46:00</v>
      </c>
    </row>
    <row r="90" spans="1:9" ht="20.100000000000001" customHeight="1">
      <c r="A90" s="11">
        <v>46191</v>
      </c>
      <c r="B90" s="12">
        <f>COUNTIF($A$9:A90,A90)</f>
        <v>2</v>
      </c>
      <c r="C90" s="13" t="s">
        <v>287</v>
      </c>
      <c r="D90" s="26" t="s">
        <v>288</v>
      </c>
      <c r="E90" s="18" t="s">
        <v>149</v>
      </c>
      <c r="F90" s="27">
        <v>17.9449996948</v>
      </c>
      <c r="G90" s="16">
        <v>0.32240000000000002</v>
      </c>
      <c r="H90" s="17" t="str">
        <f t="shared" si="2"/>
        <v>&gt;=30%</v>
      </c>
      <c r="I90" s="19" t="str">
        <f t="shared" si="3"/>
        <v>2026-06-18|KARD|12:42:00</v>
      </c>
    </row>
    <row r="91" spans="1:9" ht="20.100000000000001" customHeight="1">
      <c r="A91" s="11">
        <v>46195</v>
      </c>
      <c r="B91" s="12">
        <f>COUNTIF($A$9:A91,A91)</f>
        <v>1</v>
      </c>
      <c r="C91" s="13" t="s">
        <v>289</v>
      </c>
      <c r="D91" s="26" t="s">
        <v>290</v>
      </c>
      <c r="E91" s="18" t="s">
        <v>149</v>
      </c>
      <c r="F91" s="27">
        <v>1.5809</v>
      </c>
      <c r="G91" s="16">
        <v>0.42320000000000002</v>
      </c>
      <c r="H91" s="17" t="str">
        <f t="shared" si="2"/>
        <v>&gt;=30%</v>
      </c>
      <c r="I91" s="19" t="str">
        <f t="shared" si="3"/>
        <v>2026-06-22|CDT|04:05:00</v>
      </c>
    </row>
    <row r="92" spans="1:9" ht="20.100000000000001" customHeight="1">
      <c r="A92" s="11">
        <v>46195</v>
      </c>
      <c r="B92" s="12">
        <f>COUNTIF($A$9:A92,A92)</f>
        <v>2</v>
      </c>
      <c r="C92" s="13" t="s">
        <v>291</v>
      </c>
      <c r="D92" s="26" t="s">
        <v>249</v>
      </c>
      <c r="E92" s="18" t="s">
        <v>149</v>
      </c>
      <c r="F92" s="27">
        <v>1.89409995079</v>
      </c>
      <c r="G92" s="16">
        <v>0.2354</v>
      </c>
      <c r="H92" s="17" t="str">
        <f t="shared" si="2"/>
        <v>&gt;=20%</v>
      </c>
      <c r="I92" s="19" t="str">
        <f t="shared" si="3"/>
        <v>2026-06-22|SKYQ|10:32:00</v>
      </c>
    </row>
    <row r="93" spans="1:9" ht="20.100000000000001" customHeight="1">
      <c r="A93" s="11">
        <v>46195</v>
      </c>
      <c r="B93" s="12">
        <f>COUNTIF($A$9:A93,A93)</f>
        <v>3</v>
      </c>
      <c r="C93" s="13" t="s">
        <v>292</v>
      </c>
      <c r="D93" s="26" t="s">
        <v>293</v>
      </c>
      <c r="E93" s="18" t="s">
        <v>149</v>
      </c>
      <c r="F93" s="27">
        <v>1.1100000000000001</v>
      </c>
      <c r="G93" s="16">
        <v>0.48649999999999999</v>
      </c>
      <c r="H93" s="17" t="str">
        <f t="shared" si="2"/>
        <v>&gt;=30%</v>
      </c>
      <c r="I93" s="19" t="str">
        <f t="shared" si="3"/>
        <v>2026-06-22|VTAK|16:18:00</v>
      </c>
    </row>
    <row r="94" spans="1:9" ht="20.100000000000001" customHeight="1">
      <c r="A94" s="11">
        <v>46196</v>
      </c>
      <c r="B94" s="12">
        <f>COUNTIF($A$9:A94,A94)</f>
        <v>1</v>
      </c>
      <c r="C94" s="13" t="s">
        <v>92</v>
      </c>
      <c r="D94" s="26" t="s">
        <v>294</v>
      </c>
      <c r="E94" s="18" t="s">
        <v>149</v>
      </c>
      <c r="F94" s="27">
        <v>4.3456001281700001</v>
      </c>
      <c r="G94" s="16">
        <v>0.70290000000000008</v>
      </c>
      <c r="H94" s="17" t="str">
        <f t="shared" si="2"/>
        <v>&gt;=50%</v>
      </c>
      <c r="I94" s="19" t="str">
        <f t="shared" si="3"/>
        <v>2026-06-23|FCUV|10:02:00</v>
      </c>
    </row>
    <row r="95" spans="1:9" ht="20.100000000000001" customHeight="1">
      <c r="A95" s="11">
        <v>46197</v>
      </c>
      <c r="B95" s="12">
        <f>COUNTIF($A$9:A95,A95)</f>
        <v>1</v>
      </c>
      <c r="C95" s="13" t="s">
        <v>295</v>
      </c>
      <c r="D95" s="26" t="s">
        <v>293</v>
      </c>
      <c r="E95" s="18" t="s">
        <v>149</v>
      </c>
      <c r="F95" s="27">
        <v>1.55</v>
      </c>
      <c r="G95" s="16">
        <v>0.30969999999999998</v>
      </c>
      <c r="H95" s="17" t="str">
        <f t="shared" si="2"/>
        <v>&gt;=30%</v>
      </c>
      <c r="I95" s="19" t="str">
        <f t="shared" si="3"/>
        <v>2026-06-24|VTAK|04:15:00</v>
      </c>
    </row>
    <row r="96" spans="1:9" ht="20.100000000000001" customHeight="1">
      <c r="A96" s="11">
        <v>46197</v>
      </c>
      <c r="B96" s="12">
        <f>COUNTIF($A$9:A96,A96)</f>
        <v>2</v>
      </c>
      <c r="C96" s="13" t="s">
        <v>147</v>
      </c>
      <c r="D96" s="26" t="s">
        <v>296</v>
      </c>
      <c r="E96" s="18" t="s">
        <v>149</v>
      </c>
      <c r="F96" s="27">
        <v>2.2000000000000002</v>
      </c>
      <c r="G96" s="16">
        <v>1.9544999999999999</v>
      </c>
      <c r="H96" s="17" t="str">
        <f t="shared" si="2"/>
        <v>&gt;=100%</v>
      </c>
      <c r="I96" s="19" t="str">
        <f t="shared" si="3"/>
        <v>2026-06-24|FRTT|07:00:00</v>
      </c>
    </row>
    <row r="97" spans="1:9" ht="20.100000000000001" customHeight="1">
      <c r="A97" s="11">
        <v>46197</v>
      </c>
      <c r="B97" s="12">
        <f>COUNTIF($A$9:A97,A97)</f>
        <v>3</v>
      </c>
      <c r="C97" s="13" t="s">
        <v>297</v>
      </c>
      <c r="D97" s="26" t="s">
        <v>298</v>
      </c>
      <c r="E97" s="18" t="s">
        <v>149</v>
      </c>
      <c r="F97" s="27">
        <v>0.36809999999999998</v>
      </c>
      <c r="G97" s="16">
        <v>0.1323</v>
      </c>
      <c r="H97" s="17" t="str">
        <f t="shared" si="2"/>
        <v>&gt;=10%</v>
      </c>
      <c r="I97" s="19" t="str">
        <f t="shared" si="3"/>
        <v>2026-06-24|MRNO|07:30:00</v>
      </c>
    </row>
    <row r="98" spans="1:9" ht="20.100000000000001" customHeight="1">
      <c r="A98" s="11">
        <v>46197</v>
      </c>
      <c r="B98" s="12">
        <f>COUNTIF($A$9:A98,A98)</f>
        <v>4</v>
      </c>
      <c r="C98" s="13" t="s">
        <v>299</v>
      </c>
      <c r="D98" s="26" t="s">
        <v>300</v>
      </c>
      <c r="E98" s="18" t="s">
        <v>149</v>
      </c>
      <c r="F98" s="27">
        <v>6.5399999618500004</v>
      </c>
      <c r="G98" s="16">
        <v>0.28749999999999998</v>
      </c>
      <c r="H98" s="17" t="str">
        <f t="shared" si="2"/>
        <v>&gt;=20%</v>
      </c>
      <c r="I98" s="19" t="str">
        <f t="shared" si="3"/>
        <v>2026-06-24|BOXL|10:47:00</v>
      </c>
    </row>
    <row r="99" spans="1:9" ht="20.100000000000001" customHeight="1">
      <c r="A99" s="11">
        <v>46197</v>
      </c>
      <c r="B99" s="12">
        <f>COUNTIF($A$9:A99,A99)</f>
        <v>5</v>
      </c>
      <c r="C99" s="13" t="s">
        <v>301</v>
      </c>
      <c r="D99" s="26" t="s">
        <v>191</v>
      </c>
      <c r="E99" s="18" t="s">
        <v>149</v>
      </c>
      <c r="F99" s="27">
        <v>0.52869999408699997</v>
      </c>
      <c r="G99" s="16">
        <v>1.0994999999999999</v>
      </c>
      <c r="H99" s="17" t="str">
        <f t="shared" si="2"/>
        <v>&gt;=100%</v>
      </c>
      <c r="I99" s="19" t="str">
        <f t="shared" si="3"/>
        <v>2026-06-24|SCAG|13:23:00</v>
      </c>
    </row>
    <row r="100" spans="1:9" ht="20.100000000000001" customHeight="1">
      <c r="A100" s="11">
        <v>46197</v>
      </c>
      <c r="B100" s="12">
        <f>COUNTIF($A$9:A100,A100)</f>
        <v>6</v>
      </c>
      <c r="C100" s="13" t="s">
        <v>302</v>
      </c>
      <c r="D100" s="26" t="s">
        <v>303</v>
      </c>
      <c r="E100" s="18" t="s">
        <v>149</v>
      </c>
      <c r="F100" s="27">
        <v>11.16</v>
      </c>
      <c r="G100" s="16">
        <v>0.52329999999999999</v>
      </c>
      <c r="H100" s="17" t="str">
        <f t="shared" si="2"/>
        <v>&gt;=50%</v>
      </c>
      <c r="I100" s="19" t="str">
        <f t="shared" si="3"/>
        <v>2026-06-24|WAVE|18:53:00</v>
      </c>
    </row>
    <row r="101" spans="1:9" ht="20.100000000000001" customHeight="1">
      <c r="A101" s="11">
        <v>46198</v>
      </c>
      <c r="B101" s="12">
        <f>COUNTIF($A$9:A101,A101)</f>
        <v>1</v>
      </c>
      <c r="C101" s="13" t="s">
        <v>304</v>
      </c>
      <c r="D101" s="26" t="s">
        <v>305</v>
      </c>
      <c r="E101" s="18" t="s">
        <v>149</v>
      </c>
      <c r="F101" s="27">
        <v>1.5894999999999999</v>
      </c>
      <c r="G101" s="16">
        <v>0.23309999999999997</v>
      </c>
      <c r="H101" s="17" t="str">
        <f t="shared" si="2"/>
        <v>&gt;=20%</v>
      </c>
      <c r="I101" s="19" t="str">
        <f t="shared" si="3"/>
        <v>2026-06-25|IQST|08:10:00</v>
      </c>
    </row>
    <row r="102" spans="1:9" ht="20.100000000000001" customHeight="1">
      <c r="A102" s="11">
        <v>46198</v>
      </c>
      <c r="B102" s="12">
        <f>COUNTIF($A$9:A102,A102)</f>
        <v>2</v>
      </c>
      <c r="C102" s="13" t="s">
        <v>306</v>
      </c>
      <c r="D102" s="26" t="s">
        <v>307</v>
      </c>
      <c r="E102" s="18" t="s">
        <v>149</v>
      </c>
      <c r="F102" s="27">
        <v>4.12</v>
      </c>
      <c r="G102" s="16">
        <v>0.22329999999999997</v>
      </c>
      <c r="H102" s="17" t="str">
        <f t="shared" si="2"/>
        <v>&gt;=20%</v>
      </c>
      <c r="I102" s="19" t="str">
        <f t="shared" si="3"/>
        <v>2026-06-25|MIMI|08:11:00</v>
      </c>
    </row>
    <row r="103" spans="1:9" ht="20.100000000000001" customHeight="1">
      <c r="A103" s="11">
        <v>46198</v>
      </c>
      <c r="B103" s="12">
        <f>COUNTIF($A$9:A103,A103)</f>
        <v>3</v>
      </c>
      <c r="C103" s="13" t="s">
        <v>47</v>
      </c>
      <c r="D103" s="26" t="s">
        <v>274</v>
      </c>
      <c r="E103" s="18" t="s">
        <v>149</v>
      </c>
      <c r="F103" s="27">
        <v>1.6736</v>
      </c>
      <c r="G103" s="16">
        <v>0.36229999999999996</v>
      </c>
      <c r="H103" s="17" t="str">
        <f t="shared" si="2"/>
        <v>&gt;=30%</v>
      </c>
      <c r="I103" s="19" t="str">
        <f t="shared" si="3"/>
        <v>2026-06-25|PRFX|09:09:00</v>
      </c>
    </row>
    <row r="104" spans="1:9" ht="20.100000000000001" customHeight="1">
      <c r="A104" s="11">
        <v>46198</v>
      </c>
      <c r="B104" s="12">
        <f>COUNTIF($A$9:A104,A104)</f>
        <v>4</v>
      </c>
      <c r="C104" s="13" t="s">
        <v>308</v>
      </c>
      <c r="D104" s="26" t="s">
        <v>174</v>
      </c>
      <c r="E104" s="18" t="s">
        <v>149</v>
      </c>
      <c r="F104" s="27">
        <v>1.0302000045799999</v>
      </c>
      <c r="G104" s="16">
        <v>0.3881</v>
      </c>
      <c r="H104" s="17" t="str">
        <f t="shared" si="2"/>
        <v>&gt;=30%</v>
      </c>
      <c r="I104" s="19" t="str">
        <f t="shared" si="3"/>
        <v>2026-06-25|NEXR|10:15:00</v>
      </c>
    </row>
    <row r="105" spans="1:9" ht="20.100000000000001" customHeight="1">
      <c r="A105" s="11">
        <v>46198</v>
      </c>
      <c r="B105" s="12">
        <f>COUNTIF($A$9:A105,A105)</f>
        <v>5</v>
      </c>
      <c r="C105" s="13" t="s">
        <v>280</v>
      </c>
      <c r="D105" s="26" t="s">
        <v>267</v>
      </c>
      <c r="E105" s="18" t="s">
        <v>149</v>
      </c>
      <c r="F105" s="27">
        <v>0.84839999675800004</v>
      </c>
      <c r="G105" s="16">
        <v>0.1079</v>
      </c>
      <c r="H105" s="17" t="str">
        <f t="shared" si="2"/>
        <v>&gt;=10%</v>
      </c>
      <c r="I105" s="19" t="str">
        <f t="shared" si="3"/>
        <v>2026-06-25|CIIT|11:02:00</v>
      </c>
    </row>
    <row r="106" spans="1:9" ht="20.100000000000001" customHeight="1">
      <c r="A106" s="11">
        <v>46198</v>
      </c>
      <c r="B106" s="12">
        <f>COUNTIF($A$9:A106,A106)</f>
        <v>6</v>
      </c>
      <c r="C106" s="13" t="s">
        <v>309</v>
      </c>
      <c r="D106" s="26" t="s">
        <v>310</v>
      </c>
      <c r="E106" s="18" t="s">
        <v>149</v>
      </c>
      <c r="F106" s="27">
        <v>4.3935000000000004</v>
      </c>
      <c r="G106" s="16">
        <v>0.56590000000000007</v>
      </c>
      <c r="H106" s="17" t="str">
        <f t="shared" si="2"/>
        <v>&gt;=50%</v>
      </c>
      <c r="I106" s="19" t="str">
        <f t="shared" si="3"/>
        <v>2026-06-25|SHPH|16:12:00</v>
      </c>
    </row>
    <row r="107" spans="1:9" ht="20.100000000000001" customHeight="1">
      <c r="A107" s="11">
        <v>46198</v>
      </c>
      <c r="B107" s="12">
        <f>COUNTIF($A$9:A107,A107)</f>
        <v>7</v>
      </c>
      <c r="C107" s="13" t="s">
        <v>311</v>
      </c>
      <c r="D107" s="26" t="s">
        <v>312</v>
      </c>
      <c r="E107" s="18" t="s">
        <v>149</v>
      </c>
      <c r="F107" s="27">
        <v>1.5412999999999999</v>
      </c>
      <c r="G107" s="16">
        <v>0.1938</v>
      </c>
      <c r="H107" s="17" t="str">
        <f t="shared" si="2"/>
        <v>&gt;=10%</v>
      </c>
      <c r="I107" s="19" t="str">
        <f t="shared" si="3"/>
        <v>2026-06-25|IVF|16:53:00</v>
      </c>
    </row>
    <row r="108" spans="1:9" ht="20.100000000000001" customHeight="1">
      <c r="A108" s="11">
        <v>46199</v>
      </c>
      <c r="B108" s="12">
        <f>COUNTIF($A$9:A108,A108)</f>
        <v>1</v>
      </c>
      <c r="C108" s="13" t="s">
        <v>313</v>
      </c>
      <c r="D108" s="26" t="s">
        <v>314</v>
      </c>
      <c r="E108" s="18" t="s">
        <v>149</v>
      </c>
      <c r="F108" s="27">
        <v>2.2804000000000002</v>
      </c>
      <c r="G108" s="16">
        <v>0.14019999999999999</v>
      </c>
      <c r="H108" s="17" t="str">
        <f t="shared" si="2"/>
        <v>&gt;=10%</v>
      </c>
      <c r="I108" s="19" t="str">
        <f t="shared" si="3"/>
        <v>2026-06-26|QUCY|08:01:00</v>
      </c>
    </row>
    <row r="109" spans="1:9" ht="20.100000000000001" customHeight="1">
      <c r="A109" s="11">
        <v>46199</v>
      </c>
      <c r="B109" s="12">
        <f>COUNTIF($A$9:A109,A109)</f>
        <v>2</v>
      </c>
      <c r="C109" s="13" t="s">
        <v>315</v>
      </c>
      <c r="D109" s="26" t="s">
        <v>312</v>
      </c>
      <c r="E109" s="18" t="s">
        <v>149</v>
      </c>
      <c r="F109" s="27">
        <v>2.2149999141699999</v>
      </c>
      <c r="G109" s="16">
        <v>0.39049999999999996</v>
      </c>
      <c r="H109" s="17" t="str">
        <f t="shared" si="2"/>
        <v>&gt;=30%</v>
      </c>
      <c r="I109" s="19" t="str">
        <f t="shared" si="3"/>
        <v>2026-06-26|IVF|09:54:00</v>
      </c>
    </row>
    <row r="110" spans="1:9" ht="20.100000000000001" customHeight="1">
      <c r="A110" s="11">
        <v>46199</v>
      </c>
      <c r="B110" s="12">
        <f>COUNTIF($A$9:A110,A110)</f>
        <v>3</v>
      </c>
      <c r="C110" s="13" t="s">
        <v>316</v>
      </c>
      <c r="D110" s="26" t="s">
        <v>317</v>
      </c>
      <c r="E110" s="18" t="s">
        <v>149</v>
      </c>
      <c r="F110" s="27">
        <v>0.42689999938000001</v>
      </c>
      <c r="G110" s="16">
        <v>0.21129999999999999</v>
      </c>
      <c r="H110" s="17" t="str">
        <f t="shared" si="2"/>
        <v>&gt;=20%</v>
      </c>
      <c r="I110" s="19" t="str">
        <f t="shared" si="3"/>
        <v>2026-06-26|RCT|10:04:00</v>
      </c>
    </row>
    <row r="111" spans="1:9" ht="20.100000000000001" customHeight="1">
      <c r="A111" s="11">
        <v>46199</v>
      </c>
      <c r="B111" s="12">
        <f>COUNTIF($A$9:A111,A111)</f>
        <v>4</v>
      </c>
      <c r="C111" s="13" t="s">
        <v>318</v>
      </c>
      <c r="D111" s="26" t="s">
        <v>319</v>
      </c>
      <c r="E111" s="18" t="s">
        <v>149</v>
      </c>
      <c r="F111" s="27">
        <v>3.3550000190699998</v>
      </c>
      <c r="G111" s="16">
        <v>0.1923</v>
      </c>
      <c r="H111" s="17" t="str">
        <f t="shared" si="2"/>
        <v>&gt;=10%</v>
      </c>
      <c r="I111" s="19" t="str">
        <f t="shared" si="3"/>
        <v>2026-06-26|RYOJ|11:46:00</v>
      </c>
    </row>
    <row r="112" spans="1:9" ht="20.100000000000001" customHeight="1">
      <c r="A112" s="11">
        <v>46199</v>
      </c>
      <c r="B112" s="12">
        <f>COUNTIF($A$9:A112,A112)</f>
        <v>5</v>
      </c>
      <c r="C112" s="13" t="s">
        <v>320</v>
      </c>
      <c r="D112" s="26" t="s">
        <v>321</v>
      </c>
      <c r="E112" s="18" t="s">
        <v>149</v>
      </c>
      <c r="F112" s="27">
        <v>6.8200001716600003</v>
      </c>
      <c r="G112" s="16">
        <v>0.2419</v>
      </c>
      <c r="H112" s="17" t="str">
        <f t="shared" si="2"/>
        <v>&gt;=20%</v>
      </c>
      <c r="I112" s="19" t="str">
        <f t="shared" si="3"/>
        <v>2026-06-26|WSHP|12:33:00</v>
      </c>
    </row>
    <row r="113" spans="1:9" ht="20.100000000000001" customHeight="1">
      <c r="A113" s="11">
        <v>46199</v>
      </c>
      <c r="B113" s="12">
        <f>COUNTIF($A$9:A113,A113)</f>
        <v>6</v>
      </c>
      <c r="C113" s="13" t="s">
        <v>322</v>
      </c>
      <c r="D113" s="26" t="s">
        <v>323</v>
      </c>
      <c r="E113" s="18" t="s">
        <v>149</v>
      </c>
      <c r="F113" s="27">
        <v>4.7300000000000004</v>
      </c>
      <c r="G113" s="16">
        <v>1.5899000000000001</v>
      </c>
      <c r="H113" s="17" t="str">
        <f t="shared" si="2"/>
        <v>&gt;=100%</v>
      </c>
      <c r="I113" s="19" t="str">
        <f t="shared" si="3"/>
        <v>2026-06-26|UPC|16:07:00</v>
      </c>
    </row>
    <row r="114" spans="1:9" ht="20.100000000000001" customHeight="1">
      <c r="A114" s="11">
        <v>46202</v>
      </c>
      <c r="B114" s="12">
        <f>COUNTIF($A$9:A114,A114)</f>
        <v>1</v>
      </c>
      <c r="C114" s="13" t="s">
        <v>304</v>
      </c>
      <c r="D114" s="26" t="s">
        <v>324</v>
      </c>
      <c r="E114" s="18" t="s">
        <v>149</v>
      </c>
      <c r="F114" s="27">
        <v>0.96950000000000003</v>
      </c>
      <c r="G114" s="16">
        <v>0.3306</v>
      </c>
      <c r="H114" s="17" t="str">
        <f t="shared" si="2"/>
        <v>&gt;=30%</v>
      </c>
      <c r="I114" s="19" t="str">
        <f t="shared" si="3"/>
        <v>2026-06-29|TNMG|08:10:00</v>
      </c>
    </row>
    <row r="115" spans="1:9" ht="20.100000000000001" customHeight="1">
      <c r="A115" s="11">
        <v>46202</v>
      </c>
      <c r="B115" s="12">
        <f>COUNTIF($A$9:A115,A115)</f>
        <v>2</v>
      </c>
      <c r="C115" s="13" t="s">
        <v>325</v>
      </c>
      <c r="D115" s="26" t="s">
        <v>326</v>
      </c>
      <c r="E115" s="18" t="s">
        <v>149</v>
      </c>
      <c r="F115" s="27">
        <v>0.4158</v>
      </c>
      <c r="G115" s="16">
        <v>0.16879999999999998</v>
      </c>
      <c r="H115" s="17" t="str">
        <f t="shared" si="2"/>
        <v>&gt;=10%</v>
      </c>
      <c r="I115" s="19" t="str">
        <f t="shared" si="3"/>
        <v>2026-06-29|VEEA|08:30:00</v>
      </c>
    </row>
    <row r="116" spans="1:9" ht="20.100000000000001" customHeight="1">
      <c r="A116" s="11">
        <v>46202</v>
      </c>
      <c r="B116" s="12">
        <f>COUNTIF($A$9:A116,A116)</f>
        <v>3</v>
      </c>
      <c r="C116" s="13" t="s">
        <v>327</v>
      </c>
      <c r="D116" s="26" t="s">
        <v>211</v>
      </c>
      <c r="E116" s="18" t="s">
        <v>149</v>
      </c>
      <c r="F116" s="27">
        <v>2.3570001125300002</v>
      </c>
      <c r="G116" s="16">
        <v>0.4849</v>
      </c>
      <c r="H116" s="17" t="str">
        <f t="shared" si="2"/>
        <v>&gt;=30%</v>
      </c>
      <c r="I116" s="19" t="str">
        <f t="shared" si="3"/>
        <v>2026-06-29|AZI|09:34:00</v>
      </c>
    </row>
    <row r="117" spans="1:9" ht="20.100000000000001" customHeight="1">
      <c r="A117" s="11">
        <v>46202</v>
      </c>
      <c r="B117" s="12">
        <f>COUNTIF($A$9:A117,A117)</f>
        <v>4</v>
      </c>
      <c r="C117" s="13" t="s">
        <v>328</v>
      </c>
      <c r="D117" s="26" t="s">
        <v>329</v>
      </c>
      <c r="E117" s="18" t="s">
        <v>149</v>
      </c>
      <c r="F117" s="27">
        <v>1.59000003338</v>
      </c>
      <c r="G117" s="16">
        <v>0.1447</v>
      </c>
      <c r="H117" s="17" t="str">
        <f t="shared" si="2"/>
        <v>&gt;=10%</v>
      </c>
      <c r="I117" s="19" t="str">
        <f t="shared" si="3"/>
        <v>2026-06-29|ZCMD|11:03:00</v>
      </c>
    </row>
    <row r="118" spans="1:9" ht="20.100000000000001" customHeight="1">
      <c r="A118" s="11">
        <v>46203</v>
      </c>
      <c r="B118" s="12">
        <f>COUNTIF($A$9:A118,A118)</f>
        <v>1</v>
      </c>
      <c r="C118" s="13" t="s">
        <v>330</v>
      </c>
      <c r="D118" s="26" t="s">
        <v>331</v>
      </c>
      <c r="E118" s="18" t="s">
        <v>149</v>
      </c>
      <c r="F118" s="27">
        <v>1.8095000000000001</v>
      </c>
      <c r="G118" s="16">
        <v>1.6084000000000001</v>
      </c>
      <c r="H118" s="17" t="str">
        <f t="shared" si="2"/>
        <v>&gt;=100%</v>
      </c>
      <c r="I118" s="19" t="str">
        <f t="shared" si="3"/>
        <v>2026-06-30|CELZ|08:56:00</v>
      </c>
    </row>
    <row r="119" spans="1:9" ht="20.100000000000001" customHeight="1">
      <c r="A119" s="11">
        <v>46203</v>
      </c>
      <c r="B119" s="12">
        <f>COUNTIF($A$9:A119,A119)</f>
        <v>2</v>
      </c>
      <c r="C119" s="13" t="s">
        <v>332</v>
      </c>
      <c r="D119" s="26" t="s">
        <v>333</v>
      </c>
      <c r="E119" s="18" t="s">
        <v>149</v>
      </c>
      <c r="F119" s="27">
        <v>1.1594</v>
      </c>
      <c r="G119" s="16">
        <v>0.3196</v>
      </c>
      <c r="H119" s="17" t="str">
        <f t="shared" si="2"/>
        <v>&gt;=30%</v>
      </c>
      <c r="I119" s="19" t="str">
        <f t="shared" si="3"/>
        <v>2026-06-30|LGPS|16:05:00</v>
      </c>
    </row>
    <row r="120" spans="1:9" ht="20.100000000000001" customHeight="1">
      <c r="A120" s="11">
        <v>46204</v>
      </c>
      <c r="B120" s="12">
        <f>COUNTIF($A$9:A120,A120)</f>
        <v>1</v>
      </c>
      <c r="C120" s="13" t="s">
        <v>334</v>
      </c>
      <c r="D120" s="26" t="s">
        <v>168</v>
      </c>
      <c r="E120" s="18" t="s">
        <v>149</v>
      </c>
      <c r="F120" s="27">
        <v>40.1</v>
      </c>
      <c r="G120" s="16">
        <v>1.2309000000000001</v>
      </c>
      <c r="H120" s="17" t="str">
        <f t="shared" si="2"/>
        <v>&gt;=100%</v>
      </c>
      <c r="I120" s="19" t="str">
        <f t="shared" si="3"/>
        <v>2026-07-01|SDOT|04:29:00</v>
      </c>
    </row>
    <row r="121" spans="1:9" ht="20.100000000000001" customHeight="1">
      <c r="A121" s="11">
        <v>46204</v>
      </c>
      <c r="B121" s="12">
        <f>COUNTIF($A$9:A121,A121)</f>
        <v>2</v>
      </c>
      <c r="C121" s="13" t="s">
        <v>335</v>
      </c>
      <c r="D121" s="26" t="s">
        <v>336</v>
      </c>
      <c r="E121" s="18" t="s">
        <v>149</v>
      </c>
      <c r="F121" s="27">
        <v>2.3805000000000001</v>
      </c>
      <c r="G121" s="16">
        <v>0.4199</v>
      </c>
      <c r="H121" s="17" t="str">
        <f t="shared" si="2"/>
        <v>&gt;=30%</v>
      </c>
      <c r="I121" s="19" t="str">
        <f t="shared" si="3"/>
        <v>2026-07-01|VMAR|04:41:00</v>
      </c>
    </row>
    <row r="122" spans="1:9" ht="20.100000000000001" customHeight="1">
      <c r="A122" s="11">
        <v>46204</v>
      </c>
      <c r="B122" s="12">
        <f>COUNTIF($A$9:A122,A122)</f>
        <v>3</v>
      </c>
      <c r="C122" s="13" t="s">
        <v>337</v>
      </c>
      <c r="D122" s="26" t="s">
        <v>338</v>
      </c>
      <c r="E122" s="18" t="s">
        <v>149</v>
      </c>
      <c r="F122" s="27">
        <v>1.3287</v>
      </c>
      <c r="G122" s="16">
        <v>0.27940000000000004</v>
      </c>
      <c r="H122" s="17" t="str">
        <f t="shared" si="2"/>
        <v>&gt;=20%</v>
      </c>
      <c r="I122" s="19" t="str">
        <f t="shared" si="3"/>
        <v>2026-07-01|KUST|07:23:00</v>
      </c>
    </row>
    <row r="123" spans="1:9" ht="20.100000000000001" customHeight="1">
      <c r="A123" s="11">
        <v>46204</v>
      </c>
      <c r="B123" s="12">
        <f>COUNTIF($A$9:A123,A123)</f>
        <v>4</v>
      </c>
      <c r="C123" s="13" t="s">
        <v>339</v>
      </c>
      <c r="D123" s="26" t="s">
        <v>340</v>
      </c>
      <c r="E123" s="18" t="s">
        <v>149</v>
      </c>
      <c r="F123" s="27">
        <v>2</v>
      </c>
      <c r="G123" s="16">
        <v>0.62</v>
      </c>
      <c r="H123" s="17" t="str">
        <f t="shared" si="2"/>
        <v>&gt;=50%</v>
      </c>
      <c r="I123" s="19" t="str">
        <f t="shared" si="3"/>
        <v>2026-07-01|LHAI|13:51:00</v>
      </c>
    </row>
    <row r="124" spans="1:9" ht="20.100000000000001" customHeight="1">
      <c r="A124" s="11">
        <v>46204</v>
      </c>
      <c r="B124" s="12">
        <f>COUNTIF($A$9:A124,A124)</f>
        <v>5</v>
      </c>
      <c r="C124" s="13" t="s">
        <v>341</v>
      </c>
      <c r="D124" s="26" t="s">
        <v>342</v>
      </c>
      <c r="E124" s="18" t="s">
        <v>149</v>
      </c>
      <c r="F124" s="27">
        <v>3.4298999999999999</v>
      </c>
      <c r="G124" s="16">
        <v>1.242</v>
      </c>
      <c r="H124" s="17" t="str">
        <f t="shared" si="2"/>
        <v>&gt;=100%</v>
      </c>
      <c r="I124" s="19" t="str">
        <f t="shared" si="3"/>
        <v>2026-07-01|USDE|17:50:00</v>
      </c>
    </row>
    <row r="125" spans="1:9" ht="20.100000000000001" customHeight="1">
      <c r="A125" s="11">
        <v>46204</v>
      </c>
      <c r="B125" s="12">
        <f>COUNTIF($A$9:A125,A125)</f>
        <v>6</v>
      </c>
      <c r="C125" s="13" t="s">
        <v>343</v>
      </c>
      <c r="D125" s="26" t="s">
        <v>344</v>
      </c>
      <c r="E125" s="18" t="s">
        <v>149</v>
      </c>
      <c r="F125" s="27">
        <v>0.4355</v>
      </c>
      <c r="G125" s="16">
        <v>0.1137</v>
      </c>
      <c r="H125" s="17" t="str">
        <f t="shared" si="2"/>
        <v>&gt;=10%</v>
      </c>
      <c r="I125" s="19" t="str">
        <f t="shared" si="3"/>
        <v>2026-07-01|IZM|18:34:00</v>
      </c>
    </row>
    <row r="126" spans="1:9" ht="20.100000000000001" customHeight="1">
      <c r="A126" s="11">
        <v>46205</v>
      </c>
      <c r="B126" s="12">
        <f>COUNTIF($A$9:A126,A126)</f>
        <v>1</v>
      </c>
      <c r="C126" s="13" t="s">
        <v>345</v>
      </c>
      <c r="D126" s="26" t="s">
        <v>346</v>
      </c>
      <c r="E126" s="18" t="s">
        <v>149</v>
      </c>
      <c r="F126" s="27">
        <v>1.1393</v>
      </c>
      <c r="G126" s="16">
        <v>0.21129999999999999</v>
      </c>
      <c r="H126" s="17" t="str">
        <f t="shared" si="2"/>
        <v>&gt;=20%</v>
      </c>
      <c r="I126" s="19" t="str">
        <f t="shared" si="3"/>
        <v>2026-07-02|YRD|05:39:00</v>
      </c>
    </row>
    <row r="127" spans="1:9" ht="20.100000000000001" customHeight="1">
      <c r="A127" s="11">
        <v>46205</v>
      </c>
      <c r="B127" s="12">
        <f>COUNTIF($A$9:A127,A127)</f>
        <v>2</v>
      </c>
      <c r="C127" s="13" t="s">
        <v>347</v>
      </c>
      <c r="D127" s="26" t="s">
        <v>348</v>
      </c>
      <c r="E127" s="18" t="s">
        <v>149</v>
      </c>
      <c r="F127" s="27">
        <v>1.1301000000000001</v>
      </c>
      <c r="G127" s="16">
        <v>0.53969999999999996</v>
      </c>
      <c r="H127" s="17" t="str">
        <f t="shared" si="2"/>
        <v>&gt;=50%</v>
      </c>
      <c r="I127" s="19" t="str">
        <f t="shared" si="3"/>
        <v>2026-07-02|CWD|07:44:00</v>
      </c>
    </row>
    <row r="128" spans="1:9" ht="20.100000000000001" customHeight="1">
      <c r="A128" s="11">
        <v>46205</v>
      </c>
      <c r="B128" s="12">
        <f>COUNTIF($A$9:A128,A128)</f>
        <v>3</v>
      </c>
      <c r="C128" s="13" t="s">
        <v>237</v>
      </c>
      <c r="D128" s="26" t="s">
        <v>349</v>
      </c>
      <c r="E128" s="18" t="s">
        <v>149</v>
      </c>
      <c r="F128" s="27">
        <v>0.82489999999999997</v>
      </c>
      <c r="G128" s="16">
        <v>0.49109999999999998</v>
      </c>
      <c r="H128" s="17" t="str">
        <f t="shared" si="2"/>
        <v>&gt;=30%</v>
      </c>
      <c r="I128" s="19" t="str">
        <f t="shared" si="3"/>
        <v>2026-07-02|CCTG|09:28:00</v>
      </c>
    </row>
    <row r="129" spans="1:9" ht="20.100000000000001" customHeight="1">
      <c r="A129" s="11">
        <v>46209</v>
      </c>
      <c r="B129" s="12">
        <f>COUNTIF($A$9:A129,A129)</f>
        <v>1</v>
      </c>
      <c r="C129" s="13" t="s">
        <v>350</v>
      </c>
      <c r="D129" s="26" t="s">
        <v>351</v>
      </c>
      <c r="E129" s="18" t="s">
        <v>149</v>
      </c>
      <c r="F129" s="27">
        <v>1.07</v>
      </c>
      <c r="G129" s="16">
        <v>0.57009999999999994</v>
      </c>
      <c r="H129" s="17" t="str">
        <f t="shared" si="2"/>
        <v>&gt;=50%</v>
      </c>
      <c r="I129" s="19" t="str">
        <f t="shared" si="3"/>
        <v>2026-07-06|KIDZ|07:46:00</v>
      </c>
    </row>
    <row r="130" spans="1:9" ht="20.100000000000001" customHeight="1">
      <c r="A130" s="11">
        <v>46209</v>
      </c>
      <c r="B130" s="12">
        <f>COUNTIF($A$9:A130,A130)</f>
        <v>2</v>
      </c>
      <c r="C130" s="13" t="s">
        <v>352</v>
      </c>
      <c r="D130" s="26" t="s">
        <v>353</v>
      </c>
      <c r="E130" s="18" t="s">
        <v>149</v>
      </c>
      <c r="F130" s="27">
        <v>1.2101</v>
      </c>
      <c r="G130" s="16">
        <v>0.2974</v>
      </c>
      <c r="H130" s="17" t="str">
        <f t="shared" si="2"/>
        <v>&gt;=20%</v>
      </c>
      <c r="I130" s="19" t="str">
        <f t="shared" si="3"/>
        <v>2026-07-06|LUCY|08:18:00</v>
      </c>
    </row>
    <row r="131" spans="1:9" ht="20.100000000000001" customHeight="1">
      <c r="A131" s="11">
        <v>46209</v>
      </c>
      <c r="B131" s="12">
        <f>COUNTIF($A$9:A131,A131)</f>
        <v>3</v>
      </c>
      <c r="C131" s="13" t="s">
        <v>354</v>
      </c>
      <c r="D131" s="26" t="s">
        <v>160</v>
      </c>
      <c r="E131" s="18" t="s">
        <v>149</v>
      </c>
      <c r="F131" s="27">
        <v>1.5449999570799999</v>
      </c>
      <c r="G131" s="16">
        <v>0.3528</v>
      </c>
      <c r="H131" s="17" t="str">
        <f t="shared" si="2"/>
        <v>&gt;=30%</v>
      </c>
      <c r="I131" s="19" t="str">
        <f t="shared" si="3"/>
        <v>2026-07-06|BJDX|10:34:00</v>
      </c>
    </row>
    <row r="132" spans="1:9" ht="20.100000000000001" customHeight="1">
      <c r="A132" s="11">
        <v>46209</v>
      </c>
      <c r="B132" s="12">
        <f>COUNTIF($A$9:A132,A132)</f>
        <v>4</v>
      </c>
      <c r="C132" s="13" t="s">
        <v>355</v>
      </c>
      <c r="D132" s="26" t="s">
        <v>356</v>
      </c>
      <c r="E132" s="18" t="s">
        <v>149</v>
      </c>
      <c r="F132" s="27">
        <v>23</v>
      </c>
      <c r="G132" s="16">
        <v>3.1304000000000003</v>
      </c>
      <c r="H132" s="17" t="str">
        <f t="shared" si="2"/>
        <v>&gt;=100%</v>
      </c>
      <c r="I132" s="19" t="str">
        <f t="shared" si="3"/>
        <v>2026-07-06|VCRE|16:01:00</v>
      </c>
    </row>
    <row r="133" spans="1:9" ht="20.100000000000001" customHeight="1">
      <c r="A133" s="11">
        <v>46209</v>
      </c>
      <c r="B133" s="12">
        <f>COUNTIF($A$9:A133,A133)</f>
        <v>5</v>
      </c>
      <c r="C133" s="13" t="s">
        <v>357</v>
      </c>
      <c r="D133" s="26" t="s">
        <v>358</v>
      </c>
      <c r="E133" s="18" t="s">
        <v>149</v>
      </c>
      <c r="F133" s="27">
        <v>2.2993000000000001</v>
      </c>
      <c r="G133" s="16">
        <v>0.4874</v>
      </c>
      <c r="H133" s="17" t="str">
        <f t="shared" si="2"/>
        <v>&gt;=30%</v>
      </c>
      <c r="I133" s="19" t="str">
        <f t="shared" si="3"/>
        <v>2026-07-06|TDTH|16:35:00</v>
      </c>
    </row>
    <row r="134" spans="1:9" ht="20.100000000000001" customHeight="1">
      <c r="A134" s="11">
        <v>46210</v>
      </c>
      <c r="B134" s="12">
        <f>COUNTIF($A$9:A134,A134)</f>
        <v>1</v>
      </c>
      <c r="C134" s="13" t="s">
        <v>357</v>
      </c>
      <c r="D134" s="26" t="s">
        <v>359</v>
      </c>
      <c r="E134" s="18" t="s">
        <v>149</v>
      </c>
      <c r="F134" s="27">
        <v>3.93</v>
      </c>
      <c r="G134" s="16">
        <v>0.19339999999999999</v>
      </c>
      <c r="H134" s="17" t="str">
        <f t="shared" si="2"/>
        <v>&gt;=10%</v>
      </c>
      <c r="I134" s="19" t="str">
        <f t="shared" si="3"/>
        <v>2026-07-07|IOTR|16:35:00</v>
      </c>
    </row>
    <row r="135" spans="1:9" ht="20.100000000000001" customHeight="1">
      <c r="A135" s="11">
        <v>46210</v>
      </c>
      <c r="B135" s="12">
        <f>COUNTIF($A$9:A135,A135)</f>
        <v>2</v>
      </c>
      <c r="C135" s="13" t="s">
        <v>360</v>
      </c>
      <c r="D135" s="26" t="s">
        <v>277</v>
      </c>
      <c r="E135" s="18" t="s">
        <v>149</v>
      </c>
      <c r="F135" s="27">
        <v>0.45</v>
      </c>
      <c r="G135" s="16">
        <v>0.55559999999999998</v>
      </c>
      <c r="H135" s="17" t="str">
        <f t="shared" si="2"/>
        <v>&gt;=50%</v>
      </c>
      <c r="I135" s="19" t="str">
        <f t="shared" si="3"/>
        <v>2026-07-07|NWGL|17:12:00</v>
      </c>
    </row>
    <row r="136" spans="1:9" ht="20.100000000000001" customHeight="1">
      <c r="A136" s="11">
        <v>46212</v>
      </c>
      <c r="B136" s="12">
        <f>COUNTIF($A$9:A136,A136)</f>
        <v>1</v>
      </c>
      <c r="C136" s="13" t="s">
        <v>361</v>
      </c>
      <c r="D136" s="26" t="s">
        <v>362</v>
      </c>
      <c r="E136" s="18" t="s">
        <v>149</v>
      </c>
      <c r="F136" s="27">
        <v>0.55630000000000002</v>
      </c>
      <c r="G136" s="16">
        <v>0.26600000000000001</v>
      </c>
      <c r="H136" s="17" t="str">
        <f t="shared" si="2"/>
        <v>&gt;=20%</v>
      </c>
      <c r="I136" s="19" t="str">
        <f t="shared" si="3"/>
        <v>2026-07-09|LGHL|05:51:00</v>
      </c>
    </row>
    <row r="137" spans="1:9" ht="20.100000000000001" customHeight="1">
      <c r="A137" s="11">
        <v>46212</v>
      </c>
      <c r="B137" s="12">
        <f>COUNTIF($A$9:A137,A137)</f>
        <v>2</v>
      </c>
      <c r="C137" s="13" t="s">
        <v>363</v>
      </c>
      <c r="D137" s="26" t="s">
        <v>364</v>
      </c>
      <c r="E137" s="18" t="s">
        <v>149</v>
      </c>
      <c r="F137" s="27">
        <v>2.0899999141699999</v>
      </c>
      <c r="G137" s="16">
        <v>0.3014</v>
      </c>
      <c r="H137" s="17" t="str">
        <f t="shared" ref="H137:H200" si="4">IF(G137&gt;=100%,"&gt;=100%",IF(G137&gt;=50%,"&gt;=50%",IF(G137&gt;=30%,"&gt;=30%",IF(G137&gt;=20%,"&gt;=20%",IF(G137&gt;=10%,"&gt;=10%",IF(G137&gt;=5%,"&gt;=5%","&lt;5%"))))))</f>
        <v>&gt;=30%</v>
      </c>
      <c r="I137" s="19" t="str">
        <f t="shared" ref="I137:I200" si="5">TEXT(A137,"yyyy-mm-dd")&amp;"|"&amp;D137&amp;"|"&amp;C137</f>
        <v>2026-07-09|WRAP|09:36:00</v>
      </c>
    </row>
    <row r="138" spans="1:9" ht="20.100000000000001" customHeight="1">
      <c r="A138" s="11">
        <v>46212</v>
      </c>
      <c r="B138" s="12">
        <f>COUNTIF($A$9:A138,A138)</f>
        <v>3</v>
      </c>
      <c r="C138" s="13" t="s">
        <v>39</v>
      </c>
      <c r="D138" s="26" t="s">
        <v>365</v>
      </c>
      <c r="E138" s="18" t="s">
        <v>149</v>
      </c>
      <c r="F138" s="27">
        <v>4.8800001144399996</v>
      </c>
      <c r="G138" s="16">
        <v>5.7240000000000002</v>
      </c>
      <c r="H138" s="17" t="str">
        <f t="shared" si="4"/>
        <v>&gt;=100%</v>
      </c>
      <c r="I138" s="19" t="str">
        <f t="shared" si="5"/>
        <v>2026-07-09|JLHL|09:43:00</v>
      </c>
    </row>
    <row r="139" spans="1:9" ht="20.100000000000001" customHeight="1">
      <c r="A139" s="11">
        <v>46212</v>
      </c>
      <c r="B139" s="12">
        <f>COUNTIF($A$9:A139,A139)</f>
        <v>4</v>
      </c>
      <c r="C139" s="13" t="s">
        <v>366</v>
      </c>
      <c r="D139" s="26" t="s">
        <v>367</v>
      </c>
      <c r="E139" s="18" t="s">
        <v>149</v>
      </c>
      <c r="F139" s="27">
        <v>2.7000000476800001</v>
      </c>
      <c r="G139" s="16">
        <v>0.20370000000000002</v>
      </c>
      <c r="H139" s="17" t="str">
        <f t="shared" si="4"/>
        <v>&gt;=20%</v>
      </c>
      <c r="I139" s="19" t="str">
        <f t="shared" si="5"/>
        <v>2026-07-09|SRXH|12:10:00</v>
      </c>
    </row>
    <row r="140" spans="1:9" ht="20.100000000000001" customHeight="1">
      <c r="A140" s="11">
        <v>46212</v>
      </c>
      <c r="B140" s="12">
        <f>COUNTIF($A$9:A140,A140)</f>
        <v>5</v>
      </c>
      <c r="C140" s="13" t="s">
        <v>368</v>
      </c>
      <c r="D140" s="26" t="s">
        <v>369</v>
      </c>
      <c r="E140" s="18" t="s">
        <v>149</v>
      </c>
      <c r="F140" s="27">
        <v>0.38550001382799998</v>
      </c>
      <c r="G140" s="16">
        <v>0.76910000000000001</v>
      </c>
      <c r="H140" s="17" t="str">
        <f t="shared" si="4"/>
        <v>&gt;=50%</v>
      </c>
      <c r="I140" s="19" t="str">
        <f t="shared" si="5"/>
        <v>2026-07-09|ZBAO|13:06:00</v>
      </c>
    </row>
    <row r="141" spans="1:9" ht="20.100000000000001" customHeight="1">
      <c r="A141" s="11">
        <v>46212</v>
      </c>
      <c r="B141" s="12">
        <f>COUNTIF($A$9:A141,A141)</f>
        <v>6</v>
      </c>
      <c r="C141" s="13" t="s">
        <v>370</v>
      </c>
      <c r="D141" s="26" t="s">
        <v>371</v>
      </c>
      <c r="E141" s="18" t="s">
        <v>149</v>
      </c>
      <c r="F141" s="27">
        <v>0.91279999999999994</v>
      </c>
      <c r="G141" s="16">
        <v>0.50090000000000001</v>
      </c>
      <c r="H141" s="17" t="str">
        <f t="shared" si="4"/>
        <v>&gt;=50%</v>
      </c>
      <c r="I141" s="19" t="str">
        <f t="shared" si="5"/>
        <v>2026-07-09|ELPW|16:57:00</v>
      </c>
    </row>
    <row r="142" spans="1:9" ht="20.100000000000001" customHeight="1">
      <c r="A142" s="11">
        <v>46212</v>
      </c>
      <c r="B142" s="12">
        <f>COUNTIF($A$9:A142,A142)</f>
        <v>7</v>
      </c>
      <c r="C142" s="13" t="s">
        <v>372</v>
      </c>
      <c r="D142" s="26" t="s">
        <v>373</v>
      </c>
      <c r="E142" s="18" t="s">
        <v>149</v>
      </c>
      <c r="F142" s="27">
        <v>0.44290000000000002</v>
      </c>
      <c r="G142" s="16">
        <v>0.28360000000000002</v>
      </c>
      <c r="H142" s="17" t="str">
        <f t="shared" si="4"/>
        <v>&gt;=20%</v>
      </c>
      <c r="I142" s="19" t="str">
        <f t="shared" si="5"/>
        <v>2026-07-09|SCNX|18:16:00</v>
      </c>
    </row>
    <row r="143" spans="1:9" ht="20.100000000000001" customHeight="1">
      <c r="A143" s="11">
        <v>46213</v>
      </c>
      <c r="B143" s="12">
        <f>COUNTIF($A$9:A143,A143)</f>
        <v>1</v>
      </c>
      <c r="C143" s="13" t="s">
        <v>334</v>
      </c>
      <c r="D143" s="26" t="s">
        <v>369</v>
      </c>
      <c r="E143" s="18" t="s">
        <v>149</v>
      </c>
      <c r="F143" s="27">
        <v>0.43219999999999997</v>
      </c>
      <c r="G143" s="16">
        <v>1.9616</v>
      </c>
      <c r="H143" s="17" t="str">
        <f t="shared" si="4"/>
        <v>&gt;=100%</v>
      </c>
      <c r="I143" s="19" t="str">
        <f t="shared" si="5"/>
        <v>2026-07-10|ZBAO|04:29:00</v>
      </c>
    </row>
    <row r="144" spans="1:9" ht="20.100000000000001" customHeight="1">
      <c r="A144" s="11">
        <v>46213</v>
      </c>
      <c r="B144" s="12">
        <f>COUNTIF($A$9:A144,A144)</f>
        <v>2</v>
      </c>
      <c r="C144" s="13" t="s">
        <v>374</v>
      </c>
      <c r="D144" s="26" t="s">
        <v>375</v>
      </c>
      <c r="E144" s="18" t="s">
        <v>149</v>
      </c>
      <c r="F144" s="27">
        <v>1.3587</v>
      </c>
      <c r="G144" s="16">
        <v>1.381</v>
      </c>
      <c r="H144" s="17" t="str">
        <f t="shared" si="4"/>
        <v>&gt;=100%</v>
      </c>
      <c r="I144" s="19" t="str">
        <f t="shared" si="5"/>
        <v>2026-07-10|JZXN|07:53:00</v>
      </c>
    </row>
    <row r="145" spans="1:9" ht="20.100000000000001" customHeight="1">
      <c r="A145" s="11">
        <v>46213</v>
      </c>
      <c r="B145" s="12">
        <f>COUNTIF($A$9:A145,A145)</f>
        <v>3</v>
      </c>
      <c r="C145" s="13" t="s">
        <v>77</v>
      </c>
      <c r="D145" s="26" t="s">
        <v>376</v>
      </c>
      <c r="E145" s="18" t="s">
        <v>149</v>
      </c>
      <c r="F145" s="27">
        <v>10.9600000381</v>
      </c>
      <c r="G145" s="16">
        <v>0.89139999999999997</v>
      </c>
      <c r="H145" s="17" t="str">
        <f t="shared" si="4"/>
        <v>&gt;=50%</v>
      </c>
      <c r="I145" s="19" t="str">
        <f t="shared" si="5"/>
        <v>2026-07-10|NVVE|09:37:00</v>
      </c>
    </row>
    <row r="146" spans="1:9" ht="20.100000000000001" customHeight="1">
      <c r="A146" s="11">
        <v>46213</v>
      </c>
      <c r="B146" s="12">
        <f>COUNTIF($A$9:A146,A146)</f>
        <v>4</v>
      </c>
      <c r="C146" s="13" t="s">
        <v>377</v>
      </c>
      <c r="D146" s="26" t="s">
        <v>378</v>
      </c>
      <c r="E146" s="18" t="s">
        <v>149</v>
      </c>
      <c r="F146" s="27">
        <v>3.4500000476800001</v>
      </c>
      <c r="G146" s="16">
        <v>0.30430000000000001</v>
      </c>
      <c r="H146" s="17" t="str">
        <f t="shared" si="4"/>
        <v>&gt;=30%</v>
      </c>
      <c r="I146" s="19" t="str">
        <f t="shared" si="5"/>
        <v>2026-07-10|SUNE|11:19:00</v>
      </c>
    </row>
    <row r="147" spans="1:9" ht="20.100000000000001" customHeight="1">
      <c r="A147" s="11">
        <v>46213</v>
      </c>
      <c r="B147" s="12">
        <f>COUNTIF($A$9:A147,A147)</f>
        <v>5</v>
      </c>
      <c r="C147" s="13" t="s">
        <v>379</v>
      </c>
      <c r="D147" s="26" t="s">
        <v>380</v>
      </c>
      <c r="E147" s="18" t="s">
        <v>149</v>
      </c>
      <c r="F147" s="27">
        <v>0.5585</v>
      </c>
      <c r="G147" s="16">
        <v>0.42609999999999998</v>
      </c>
      <c r="H147" s="17" t="str">
        <f t="shared" si="4"/>
        <v>&gt;=30%</v>
      </c>
      <c r="I147" s="19" t="str">
        <f t="shared" si="5"/>
        <v>2026-07-10|FTRK|17:26:00</v>
      </c>
    </row>
    <row r="148" spans="1:9" ht="20.100000000000001" customHeight="1">
      <c r="A148" s="11">
        <v>46216</v>
      </c>
      <c r="B148" s="12">
        <f>COUNTIF($A$9:A148,A148)</f>
        <v>1</v>
      </c>
      <c r="C148" s="13" t="s">
        <v>381</v>
      </c>
      <c r="D148" s="26" t="s">
        <v>283</v>
      </c>
      <c r="E148" s="18" t="s">
        <v>149</v>
      </c>
      <c r="F148" s="27">
        <v>2.38</v>
      </c>
      <c r="G148" s="16">
        <v>0.30670000000000003</v>
      </c>
      <c r="H148" s="17" t="str">
        <f t="shared" si="4"/>
        <v>&gt;=30%</v>
      </c>
      <c r="I148" s="19" t="str">
        <f t="shared" si="5"/>
        <v>2026-07-13|EHGO|04:33:30</v>
      </c>
    </row>
    <row r="149" spans="1:9" ht="20.100000000000001" customHeight="1">
      <c r="A149" s="11">
        <v>46216</v>
      </c>
      <c r="B149" s="12">
        <f>COUNTIF($A$9:A149,A149)</f>
        <v>2</v>
      </c>
      <c r="C149" s="13" t="s">
        <v>382</v>
      </c>
      <c r="D149" s="26" t="s">
        <v>383</v>
      </c>
      <c r="E149" s="18" t="s">
        <v>149</v>
      </c>
      <c r="F149" s="27">
        <v>4.76</v>
      </c>
      <c r="G149" s="16">
        <v>0.82769999999999999</v>
      </c>
      <c r="H149" s="17" t="str">
        <f t="shared" si="4"/>
        <v>&gt;=50%</v>
      </c>
      <c r="I149" s="19" t="str">
        <f t="shared" si="5"/>
        <v>2026-07-13|AGEN|08:05:43</v>
      </c>
    </row>
    <row r="150" spans="1:9" ht="20.100000000000001" customHeight="1">
      <c r="A150" s="11">
        <v>46216</v>
      </c>
      <c r="B150" s="12">
        <f>COUNTIF($A$9:A150,A150)</f>
        <v>3</v>
      </c>
      <c r="C150" s="13" t="s">
        <v>384</v>
      </c>
      <c r="D150" s="26" t="s">
        <v>385</v>
      </c>
      <c r="E150" s="18" t="s">
        <v>149</v>
      </c>
      <c r="F150" s="27">
        <v>7.32</v>
      </c>
      <c r="G150" s="16">
        <v>4.6010999999999997</v>
      </c>
      <c r="H150" s="17" t="str">
        <f t="shared" si="4"/>
        <v>&gt;=100%</v>
      </c>
      <c r="I150" s="19" t="str">
        <f t="shared" si="5"/>
        <v>2026-07-13|VEEE|08:57:41</v>
      </c>
    </row>
    <row r="151" spans="1:9" ht="20.100000000000001" customHeight="1">
      <c r="A151" s="11">
        <v>46216</v>
      </c>
      <c r="B151" s="12">
        <f>COUNTIF($A$9:A151,A151)</f>
        <v>4</v>
      </c>
      <c r="C151" s="13" t="s">
        <v>386</v>
      </c>
      <c r="D151" s="26" t="s">
        <v>387</v>
      </c>
      <c r="E151" s="18" t="s">
        <v>149</v>
      </c>
      <c r="F151" s="27">
        <v>0.681999981403</v>
      </c>
      <c r="G151" s="16">
        <v>1.3021</v>
      </c>
      <c r="H151" s="17" t="str">
        <f t="shared" si="4"/>
        <v>&gt;=100%</v>
      </c>
      <c r="I151" s="19" t="str">
        <f t="shared" si="5"/>
        <v>2026-07-13|SOBR|10:06:04</v>
      </c>
    </row>
    <row r="152" spans="1:9" ht="20.100000000000001" customHeight="1">
      <c r="A152" s="11">
        <v>46216</v>
      </c>
      <c r="B152" s="12">
        <f>COUNTIF($A$9:A152,A152)</f>
        <v>5</v>
      </c>
      <c r="C152" s="13" t="s">
        <v>388</v>
      </c>
      <c r="D152" s="26" t="s">
        <v>389</v>
      </c>
      <c r="E152" s="18" t="s">
        <v>149</v>
      </c>
      <c r="F152" s="27">
        <v>9.2899999618500004</v>
      </c>
      <c r="G152" s="16">
        <v>0.2379</v>
      </c>
      <c r="H152" s="17" t="str">
        <f t="shared" si="4"/>
        <v>&gt;=20%</v>
      </c>
      <c r="I152" s="19" t="str">
        <f t="shared" si="5"/>
        <v>2026-07-13|BRAI|10:49:06</v>
      </c>
    </row>
    <row r="153" spans="1:9" ht="20.100000000000001" customHeight="1">
      <c r="A153" s="11">
        <v>46216</v>
      </c>
      <c r="B153" s="12">
        <f>COUNTIF($A$9:A153,A153)</f>
        <v>6</v>
      </c>
      <c r="C153" s="13" t="s">
        <v>390</v>
      </c>
      <c r="D153" s="26" t="s">
        <v>336</v>
      </c>
      <c r="E153" s="18" t="s">
        <v>149</v>
      </c>
      <c r="F153" s="27">
        <v>1.57</v>
      </c>
      <c r="G153" s="16">
        <v>0.22920000000000001</v>
      </c>
      <c r="H153" s="17" t="str">
        <f t="shared" si="4"/>
        <v>&gt;=20%</v>
      </c>
      <c r="I153" s="19" t="str">
        <f t="shared" si="5"/>
        <v>2026-07-13|VMAR|16:27:07</v>
      </c>
    </row>
    <row r="154" spans="1:9" ht="20.100000000000001" customHeight="1">
      <c r="A154" s="11">
        <v>46217</v>
      </c>
      <c r="B154" s="12">
        <f>COUNTIF($A$9:A154,A154)</f>
        <v>1</v>
      </c>
      <c r="C154" s="13" t="s">
        <v>391</v>
      </c>
      <c r="D154" s="26" t="s">
        <v>392</v>
      </c>
      <c r="E154" s="18" t="s">
        <v>149</v>
      </c>
      <c r="F154" s="27">
        <v>4</v>
      </c>
      <c r="G154" s="16">
        <v>2.1</v>
      </c>
      <c r="H154" s="17" t="str">
        <f t="shared" si="4"/>
        <v>&gt;=100%</v>
      </c>
      <c r="I154" s="19" t="str">
        <f t="shared" si="5"/>
        <v>2026-07-14|NXTC|06:07:09</v>
      </c>
    </row>
    <row r="155" spans="1:9" ht="20.100000000000001" customHeight="1">
      <c r="A155" s="11">
        <v>46217</v>
      </c>
      <c r="B155" s="12">
        <f>COUNTIF($A$9:A155,A155)</f>
        <v>2</v>
      </c>
      <c r="C155" s="13" t="s">
        <v>393</v>
      </c>
      <c r="D155" s="26" t="s">
        <v>362</v>
      </c>
      <c r="E155" s="18" t="s">
        <v>149</v>
      </c>
      <c r="F155" s="27">
        <v>3.8199999332400001</v>
      </c>
      <c r="G155" s="16">
        <v>0.54189999999999994</v>
      </c>
      <c r="H155" s="17" t="str">
        <f t="shared" si="4"/>
        <v>&gt;=50%</v>
      </c>
      <c r="I155" s="19" t="str">
        <f t="shared" si="5"/>
        <v>2026-07-14|LGHL|09:55:10</v>
      </c>
    </row>
    <row r="156" spans="1:9" ht="20.100000000000001" customHeight="1">
      <c r="A156" s="11">
        <v>46217</v>
      </c>
      <c r="B156" s="12">
        <f>COUNTIF($A$9:A156,A156)</f>
        <v>3</v>
      </c>
      <c r="C156" s="13" t="s">
        <v>394</v>
      </c>
      <c r="D156" s="26" t="s">
        <v>395</v>
      </c>
      <c r="E156" s="18" t="s">
        <v>149</v>
      </c>
      <c r="F156" s="27">
        <v>3.21000003815</v>
      </c>
      <c r="G156" s="16">
        <v>0.51090000000000002</v>
      </c>
      <c r="H156" s="17" t="str">
        <f t="shared" si="4"/>
        <v>&gt;=50%</v>
      </c>
      <c r="I156" s="19" t="str">
        <f t="shared" si="5"/>
        <v>2026-07-14|LCID|14:03:33</v>
      </c>
    </row>
    <row r="157" spans="1:9" ht="20.100000000000001" customHeight="1">
      <c r="A157" s="11">
        <v>46218</v>
      </c>
      <c r="B157" s="12">
        <f>COUNTIF($A$9:A157,A157)</f>
        <v>1</v>
      </c>
      <c r="C157" s="13" t="s">
        <v>396</v>
      </c>
      <c r="D157" s="26" t="s">
        <v>397</v>
      </c>
      <c r="E157" s="18" t="s">
        <v>149</v>
      </c>
      <c r="F157" s="27">
        <v>1.3</v>
      </c>
      <c r="G157" s="16">
        <v>0.36920000000000003</v>
      </c>
      <c r="H157" s="17" t="str">
        <f t="shared" si="4"/>
        <v>&gt;=30%</v>
      </c>
      <c r="I157" s="19" t="str">
        <f t="shared" si="5"/>
        <v>2026-07-15|TGHL|05:21:10</v>
      </c>
    </row>
    <row r="158" spans="1:9" ht="20.100000000000001" customHeight="1">
      <c r="A158" s="11">
        <v>46218</v>
      </c>
      <c r="B158" s="12">
        <f>COUNTIF($A$9:A158,A158)</f>
        <v>2</v>
      </c>
      <c r="C158" s="13" t="s">
        <v>398</v>
      </c>
      <c r="D158" s="26" t="s">
        <v>387</v>
      </c>
      <c r="E158" s="18" t="s">
        <v>149</v>
      </c>
      <c r="F158" s="27">
        <v>1.62</v>
      </c>
      <c r="G158" s="16">
        <v>0.62350000000000005</v>
      </c>
      <c r="H158" s="17" t="str">
        <f t="shared" si="4"/>
        <v>&gt;=50%</v>
      </c>
      <c r="I158" s="19" t="str">
        <f t="shared" si="5"/>
        <v>2026-07-15|SOBR|06:45:28</v>
      </c>
    </row>
    <row r="159" spans="1:9" ht="20.100000000000001" customHeight="1">
      <c r="A159" s="11">
        <v>46218</v>
      </c>
      <c r="B159" s="12">
        <f>COUNTIF($A$9:A159,A159)</f>
        <v>3</v>
      </c>
      <c r="C159" s="13" t="s">
        <v>399</v>
      </c>
      <c r="D159" s="26" t="s">
        <v>400</v>
      </c>
      <c r="E159" s="18" t="s">
        <v>149</v>
      </c>
      <c r="F159" s="27">
        <v>2.6</v>
      </c>
      <c r="G159" s="16">
        <v>0.35770000000000002</v>
      </c>
      <c r="H159" s="17" t="str">
        <f t="shared" si="4"/>
        <v>&gt;=30%</v>
      </c>
      <c r="I159" s="19" t="str">
        <f t="shared" si="5"/>
        <v>2026-07-15|VIVS|08:07:12</v>
      </c>
    </row>
    <row r="160" spans="1:9" ht="20.100000000000001" customHeight="1">
      <c r="A160" s="11">
        <v>46218</v>
      </c>
      <c r="B160" s="12">
        <f>COUNTIF($A$9:A160,A160)</f>
        <v>4</v>
      </c>
      <c r="C160" s="13" t="s">
        <v>401</v>
      </c>
      <c r="D160" s="26" t="s">
        <v>402</v>
      </c>
      <c r="E160" s="18" t="s">
        <v>149</v>
      </c>
      <c r="F160" s="27">
        <v>11.47</v>
      </c>
      <c r="G160" s="16">
        <v>0.28249999999999997</v>
      </c>
      <c r="H160" s="17" t="str">
        <f t="shared" si="4"/>
        <v>&gt;=20%</v>
      </c>
      <c r="I160" s="19" t="str">
        <f t="shared" si="5"/>
        <v>2026-07-15|ELVA|09:05:16</v>
      </c>
    </row>
    <row r="161" spans="1:9" ht="20.100000000000001" customHeight="1">
      <c r="A161" s="11">
        <v>46218</v>
      </c>
      <c r="B161" s="12">
        <f>COUNTIF($A$9:A161,A161)</f>
        <v>5</v>
      </c>
      <c r="C161" s="13" t="s">
        <v>403</v>
      </c>
      <c r="D161" s="26" t="s">
        <v>376</v>
      </c>
      <c r="E161" s="18" t="s">
        <v>149</v>
      </c>
      <c r="F161" s="27">
        <v>22.760000228900001</v>
      </c>
      <c r="G161" s="16">
        <v>0.57250000000000001</v>
      </c>
      <c r="H161" s="17" t="str">
        <f t="shared" si="4"/>
        <v>&gt;=50%</v>
      </c>
      <c r="I161" s="19" t="str">
        <f t="shared" si="5"/>
        <v>2026-07-15|NVVE|09:47:58</v>
      </c>
    </row>
    <row r="162" spans="1:9" ht="20.100000000000001" customHeight="1">
      <c r="A162" s="11">
        <v>46219</v>
      </c>
      <c r="B162" s="12">
        <f>COUNTIF($A$9:A162,A162)</f>
        <v>1</v>
      </c>
      <c r="C162" s="13" t="s">
        <v>404</v>
      </c>
      <c r="D162" s="26" t="s">
        <v>397</v>
      </c>
      <c r="E162" s="18" t="s">
        <v>149</v>
      </c>
      <c r="F162" s="27">
        <v>1.29</v>
      </c>
      <c r="G162" s="16">
        <v>0.31780000000000003</v>
      </c>
      <c r="H162" s="17" t="str">
        <f t="shared" si="4"/>
        <v>&gt;=30%</v>
      </c>
      <c r="I162" s="19" t="str">
        <f t="shared" si="5"/>
        <v>2026-07-16|TGHL|06:48:35</v>
      </c>
    </row>
    <row r="163" spans="1:9" ht="20.100000000000001" customHeight="1">
      <c r="A163" s="11">
        <v>46219</v>
      </c>
      <c r="B163" s="12">
        <f>COUNTIF($A$9:A163,A163)</f>
        <v>2</v>
      </c>
      <c r="C163" s="13" t="s">
        <v>405</v>
      </c>
      <c r="D163" s="26" t="s">
        <v>170</v>
      </c>
      <c r="E163" s="18" t="s">
        <v>149</v>
      </c>
      <c r="F163" s="27">
        <v>3.28999996185</v>
      </c>
      <c r="G163" s="16">
        <v>0.33740000000000003</v>
      </c>
      <c r="H163" s="17" t="str">
        <f t="shared" si="4"/>
        <v>&gt;=30%</v>
      </c>
      <c r="I163" s="19" t="str">
        <f t="shared" si="5"/>
        <v>2026-07-16|STAK|10:28:03</v>
      </c>
    </row>
    <row r="164" spans="1:9" ht="20.100000000000001" customHeight="1">
      <c r="A164" s="11">
        <v>46220</v>
      </c>
      <c r="B164" s="12">
        <f>COUNTIF($A$9:A164,A164)</f>
        <v>1</v>
      </c>
      <c r="C164" s="13" t="s">
        <v>406</v>
      </c>
      <c r="D164" s="26" t="s">
        <v>168</v>
      </c>
      <c r="E164" s="18" t="s">
        <v>149</v>
      </c>
      <c r="F164" s="27">
        <v>22.580100000000002</v>
      </c>
      <c r="G164" s="16">
        <v>0.37159999999999999</v>
      </c>
      <c r="H164" s="17" t="str">
        <f t="shared" si="4"/>
        <v>&gt;=30%</v>
      </c>
      <c r="I164" s="19" t="str">
        <f t="shared" si="5"/>
        <v>2026-07-17|SDOT|07:24:34</v>
      </c>
    </row>
    <row r="165" spans="1:9" ht="20.100000000000001" customHeight="1">
      <c r="A165" s="11">
        <v>46223</v>
      </c>
      <c r="B165" s="12">
        <f>COUNTIF($A$9:A165,A165)</f>
        <v>1</v>
      </c>
      <c r="C165" s="13" t="s">
        <v>407</v>
      </c>
      <c r="D165" s="26" t="s">
        <v>408</v>
      </c>
      <c r="E165" s="18" t="s">
        <v>149</v>
      </c>
      <c r="F165" s="27">
        <v>2.1598999500299998</v>
      </c>
      <c r="G165" s="16">
        <v>4.2549000000000001</v>
      </c>
      <c r="H165" s="17" t="str">
        <f t="shared" si="4"/>
        <v>&gt;=100%</v>
      </c>
      <c r="I165" s="19" t="str">
        <f t="shared" si="5"/>
        <v>2026-07-20|ZYBT|11:15:00</v>
      </c>
    </row>
    <row r="166" spans="1:9" ht="20.100000000000001" customHeight="1">
      <c r="A166" s="11">
        <v>46223</v>
      </c>
      <c r="B166" s="12">
        <f>COUNTIF($A$9:A166,A166)</f>
        <v>2</v>
      </c>
      <c r="C166" s="13" t="s">
        <v>180</v>
      </c>
      <c r="D166" s="26" t="s">
        <v>409</v>
      </c>
      <c r="E166" s="18" t="s">
        <v>149</v>
      </c>
      <c r="F166" s="27">
        <v>0.55740000000000001</v>
      </c>
      <c r="G166" s="16">
        <v>0.44420000000000004</v>
      </c>
      <c r="H166" s="17" t="str">
        <f t="shared" si="4"/>
        <v>&gt;=30%</v>
      </c>
      <c r="I166" s="19" t="str">
        <f t="shared" si="5"/>
        <v>2026-07-20|RCON|16:25:00</v>
      </c>
    </row>
    <row r="167" spans="1:9" ht="20.100000000000001" customHeight="1">
      <c r="A167" s="11">
        <v>46224</v>
      </c>
      <c r="B167" s="12">
        <f>COUNTIF($A$9:A167,A167)</f>
        <v>1</v>
      </c>
      <c r="C167" s="13" t="s">
        <v>410</v>
      </c>
      <c r="D167" s="26" t="s">
        <v>351</v>
      </c>
      <c r="E167" s="18" t="s">
        <v>149</v>
      </c>
      <c r="F167" s="27">
        <v>0.72640000000000005</v>
      </c>
      <c r="G167" s="16">
        <v>0.78959999999999997</v>
      </c>
      <c r="H167" s="17" t="str">
        <f t="shared" si="4"/>
        <v>&gt;=50%</v>
      </c>
      <c r="I167" s="19" t="str">
        <f t="shared" si="5"/>
        <v>2026-07-21|KIDZ|07:20:00</v>
      </c>
    </row>
    <row r="168" spans="1:9" ht="20.100000000000001" customHeight="1">
      <c r="A168" s="11">
        <v>46224</v>
      </c>
      <c r="B168" s="12">
        <f>COUNTIF($A$9:A168,A168)</f>
        <v>2</v>
      </c>
      <c r="C168" s="13" t="s">
        <v>411</v>
      </c>
      <c r="D168" s="26" t="s">
        <v>412</v>
      </c>
      <c r="E168" s="18" t="s">
        <v>149</v>
      </c>
      <c r="F168" s="27">
        <v>2.1484999656700001</v>
      </c>
      <c r="G168" s="16">
        <v>7.9317999999999991</v>
      </c>
      <c r="H168" s="17" t="str">
        <f t="shared" si="4"/>
        <v>&gt;=100%</v>
      </c>
      <c r="I168" s="19" t="str">
        <f t="shared" si="5"/>
        <v>2026-07-21|CPHI|10:24:00</v>
      </c>
    </row>
    <row r="169" spans="1:9" ht="20.100000000000001" customHeight="1">
      <c r="A169" s="11">
        <v>46224</v>
      </c>
      <c r="B169" s="12">
        <f>COUNTIF($A$9:A169,A169)</f>
        <v>3</v>
      </c>
      <c r="C169" s="13" t="s">
        <v>366</v>
      </c>
      <c r="D169" s="26" t="s">
        <v>413</v>
      </c>
      <c r="E169" s="18" t="s">
        <v>149</v>
      </c>
      <c r="F169" s="27">
        <v>0.43389999866500001</v>
      </c>
      <c r="G169" s="16">
        <v>1.7887</v>
      </c>
      <c r="H169" s="17" t="str">
        <f t="shared" si="4"/>
        <v>&gt;=100%</v>
      </c>
      <c r="I169" s="19" t="str">
        <f t="shared" si="5"/>
        <v>2026-07-21|OMH|12:10:00</v>
      </c>
    </row>
    <row r="170" spans="1:9" ht="20.100000000000001" customHeight="1">
      <c r="A170" s="11">
        <v>46224</v>
      </c>
      <c r="B170" s="12">
        <f>COUNTIF($A$9:A170,A170)</f>
        <v>4</v>
      </c>
      <c r="C170" s="13" t="s">
        <v>414</v>
      </c>
      <c r="D170" s="26" t="s">
        <v>375</v>
      </c>
      <c r="E170" s="18" t="s">
        <v>149</v>
      </c>
      <c r="F170" s="27">
        <v>1.55499994755</v>
      </c>
      <c r="G170" s="16">
        <v>0.54979999999999996</v>
      </c>
      <c r="H170" s="17" t="str">
        <f t="shared" si="4"/>
        <v>&gt;=50%</v>
      </c>
      <c r="I170" s="19" t="str">
        <f t="shared" si="5"/>
        <v>2026-07-21|JZXN|14:42:00</v>
      </c>
    </row>
    <row r="171" spans="1:9" ht="20.100000000000001" customHeight="1">
      <c r="A171" s="11">
        <v>46225</v>
      </c>
      <c r="B171" s="12">
        <f>COUNTIF($A$9:A171,A171)</f>
        <v>1</v>
      </c>
      <c r="C171" s="13" t="s">
        <v>31</v>
      </c>
      <c r="D171" s="26" t="s">
        <v>415</v>
      </c>
      <c r="E171" s="18" t="s">
        <v>149</v>
      </c>
      <c r="F171" s="27">
        <v>0.71989999999999998</v>
      </c>
      <c r="G171" s="16">
        <v>0.34909999999999997</v>
      </c>
      <c r="H171" s="17" t="str">
        <f t="shared" si="4"/>
        <v>&gt;=30%</v>
      </c>
      <c r="I171" s="19" t="str">
        <f t="shared" si="5"/>
        <v>2026-07-22|DXF|09:02:00</v>
      </c>
    </row>
    <row r="172" spans="1:9" ht="20.100000000000001" customHeight="1">
      <c r="A172" s="11">
        <v>46225</v>
      </c>
      <c r="B172" s="12">
        <f>COUNTIF($A$9:A172,A172)</f>
        <v>2</v>
      </c>
      <c r="C172" s="13" t="s">
        <v>239</v>
      </c>
      <c r="D172" s="26" t="s">
        <v>329</v>
      </c>
      <c r="E172" s="18" t="s">
        <v>149</v>
      </c>
      <c r="F172" s="27">
        <v>2.88000011444</v>
      </c>
      <c r="G172" s="16">
        <v>3.1527999999999996</v>
      </c>
      <c r="H172" s="17" t="str">
        <f t="shared" si="4"/>
        <v>&gt;=100%</v>
      </c>
      <c r="I172" s="19" t="str">
        <f t="shared" si="5"/>
        <v>2026-07-22|ZCMD|09:31:00</v>
      </c>
    </row>
    <row r="173" spans="1:9" ht="20.100000000000001" customHeight="1">
      <c r="A173" s="11">
        <v>46225</v>
      </c>
      <c r="B173" s="12">
        <f>COUNTIF($A$9:A173,A173)</f>
        <v>3</v>
      </c>
      <c r="C173" s="13" t="s">
        <v>77</v>
      </c>
      <c r="D173" s="26" t="s">
        <v>338</v>
      </c>
      <c r="E173" s="18" t="s">
        <v>149</v>
      </c>
      <c r="F173" s="27">
        <v>1.30990004539</v>
      </c>
      <c r="G173" s="16">
        <v>0.41229999999999994</v>
      </c>
      <c r="H173" s="17" t="str">
        <f t="shared" si="4"/>
        <v>&gt;=30%</v>
      </c>
      <c r="I173" s="19" t="str">
        <f t="shared" si="5"/>
        <v>2026-07-22|KUST|09:37:00</v>
      </c>
    </row>
    <row r="174" spans="1:9" ht="20.100000000000001" customHeight="1">
      <c r="A174" s="11">
        <v>46225</v>
      </c>
      <c r="B174" s="12">
        <f>COUNTIF($A$9:A174,A174)</f>
        <v>4</v>
      </c>
      <c r="C174" s="13" t="s">
        <v>416</v>
      </c>
      <c r="D174" s="26" t="s">
        <v>417</v>
      </c>
      <c r="E174" s="18" t="s">
        <v>149</v>
      </c>
      <c r="F174" s="27">
        <v>8.6199998855600004</v>
      </c>
      <c r="G174" s="16">
        <v>0.34340000000000004</v>
      </c>
      <c r="H174" s="17" t="str">
        <f t="shared" si="4"/>
        <v>&gt;=30%</v>
      </c>
      <c r="I174" s="19" t="str">
        <f t="shared" si="5"/>
        <v>2026-07-22|QMLS|11:16:00</v>
      </c>
    </row>
    <row r="175" spans="1:9" ht="20.100000000000001" customHeight="1">
      <c r="A175" s="11">
        <v>46225</v>
      </c>
      <c r="B175" s="12">
        <f>COUNTIF($A$9:A175,A175)</f>
        <v>5</v>
      </c>
      <c r="C175" s="13" t="s">
        <v>418</v>
      </c>
      <c r="D175" s="26" t="s">
        <v>419</v>
      </c>
      <c r="E175" s="18" t="s">
        <v>149</v>
      </c>
      <c r="F175" s="27">
        <v>1.0282</v>
      </c>
      <c r="G175" s="16">
        <v>0.7409</v>
      </c>
      <c r="H175" s="17" t="str">
        <f t="shared" si="4"/>
        <v>&gt;=50%</v>
      </c>
      <c r="I175" s="19" t="str">
        <f t="shared" si="5"/>
        <v>2026-07-22|PLAG|16:44:00</v>
      </c>
    </row>
    <row r="176" spans="1:9" ht="20.100000000000001" customHeight="1">
      <c r="A176" s="11">
        <v>46226</v>
      </c>
      <c r="B176" s="12">
        <f>COUNTIF($A$9:A176,A176)</f>
        <v>1</v>
      </c>
      <c r="C176" s="13" t="s">
        <v>313</v>
      </c>
      <c r="D176" s="26" t="s">
        <v>420</v>
      </c>
      <c r="E176" s="18" t="s">
        <v>149</v>
      </c>
      <c r="F176" s="27">
        <v>13.5</v>
      </c>
      <c r="G176" s="16">
        <v>0.32590000000000002</v>
      </c>
      <c r="H176" s="17" t="str">
        <f t="shared" si="4"/>
        <v>&gt;=30%</v>
      </c>
      <c r="I176" s="19" t="str">
        <f t="shared" si="5"/>
        <v>2026-07-23|NIKI|08:01:00</v>
      </c>
    </row>
    <row r="177" spans="1:9" ht="20.100000000000001" customHeight="1">
      <c r="A177" s="11">
        <v>46226</v>
      </c>
      <c r="B177" s="12">
        <f>COUNTIF($A$9:A177,A177)</f>
        <v>2</v>
      </c>
      <c r="C177" s="13" t="s">
        <v>421</v>
      </c>
      <c r="D177" s="26" t="s">
        <v>283</v>
      </c>
      <c r="E177" s="18" t="s">
        <v>149</v>
      </c>
      <c r="F177" s="27">
        <v>4.1100000000000003</v>
      </c>
      <c r="G177" s="16">
        <v>0.20920000000000002</v>
      </c>
      <c r="H177" s="17" t="str">
        <f t="shared" si="4"/>
        <v>&gt;=20%</v>
      </c>
      <c r="I177" s="19" t="str">
        <f t="shared" si="5"/>
        <v>2026-07-23|EHGO|09:29:00</v>
      </c>
    </row>
    <row r="178" spans="1:9" ht="20.100000000000001" customHeight="1">
      <c r="A178" s="11">
        <v>46226</v>
      </c>
      <c r="B178" s="12">
        <f>COUNTIF($A$9:A178,A178)</f>
        <v>3</v>
      </c>
      <c r="C178" s="13" t="s">
        <v>422</v>
      </c>
      <c r="D178" s="26" t="s">
        <v>423</v>
      </c>
      <c r="E178" s="18" t="s">
        <v>149</v>
      </c>
      <c r="F178" s="27">
        <v>2.31979990005</v>
      </c>
      <c r="G178" s="16">
        <v>0.12939999999999999</v>
      </c>
      <c r="H178" s="17" t="str">
        <f t="shared" si="4"/>
        <v>&gt;=10%</v>
      </c>
      <c r="I178" s="19" t="str">
        <f t="shared" si="5"/>
        <v>2026-07-23|VIVK|10:12:00</v>
      </c>
    </row>
    <row r="179" spans="1:9" ht="20.100000000000001" customHeight="1">
      <c r="A179" s="11">
        <v>46226</v>
      </c>
      <c r="B179" s="12">
        <f>COUNTIF($A$9:A179,A179)</f>
        <v>4</v>
      </c>
      <c r="C179" s="13" t="s">
        <v>424</v>
      </c>
      <c r="D179" s="26" t="s">
        <v>275</v>
      </c>
      <c r="E179" s="18" t="s">
        <v>149</v>
      </c>
      <c r="F179" s="27">
        <v>2.2095000743900002</v>
      </c>
      <c r="G179" s="16">
        <v>0.58850000000000002</v>
      </c>
      <c r="H179" s="17" t="str">
        <f t="shared" si="4"/>
        <v>&gt;=50%</v>
      </c>
      <c r="I179" s="19" t="str">
        <f t="shared" si="5"/>
        <v>2026-07-23|WLDS|10:36:00</v>
      </c>
    </row>
    <row r="180" spans="1:9" ht="20.100000000000001" customHeight="1">
      <c r="A180" s="11">
        <v>46227</v>
      </c>
      <c r="B180" s="12">
        <f>COUNTIF($A$9:A180,A180)</f>
        <v>1</v>
      </c>
      <c r="C180" s="13" t="s">
        <v>425</v>
      </c>
      <c r="D180" s="26" t="s">
        <v>170</v>
      </c>
      <c r="E180" s="18" t="s">
        <v>149</v>
      </c>
      <c r="F180" s="27">
        <v>1.6879999637600001</v>
      </c>
      <c r="G180" s="16">
        <v>6.109</v>
      </c>
      <c r="H180" s="17" t="str">
        <f t="shared" si="4"/>
        <v>&gt;=100%</v>
      </c>
      <c r="I180" s="19" t="str">
        <f t="shared" si="5"/>
        <v>2026-07-24|STAK|13:12:00</v>
      </c>
    </row>
    <row r="181" spans="1:9" ht="20.100000000000001" customHeight="1">
      <c r="A181" s="11">
        <v>46227</v>
      </c>
      <c r="B181" s="12">
        <f>COUNTIF($A$9:A181,A181)</f>
        <v>2</v>
      </c>
      <c r="C181" s="13" t="s">
        <v>426</v>
      </c>
      <c r="D181" s="26" t="s">
        <v>427</v>
      </c>
      <c r="E181" s="18" t="s">
        <v>149</v>
      </c>
      <c r="F181" s="27">
        <v>3.0999999046300002</v>
      </c>
      <c r="G181" s="16">
        <v>0.16449999999999998</v>
      </c>
      <c r="H181" s="17" t="str">
        <f t="shared" si="4"/>
        <v>&gt;=10%</v>
      </c>
      <c r="I181" s="19" t="str">
        <f t="shared" si="5"/>
        <v>2026-07-24|TC|14:22:00</v>
      </c>
    </row>
    <row r="182" spans="1:9" ht="20.100000000000001" customHeight="1">
      <c r="A182" s="11">
        <v>46227</v>
      </c>
      <c r="B182" s="12">
        <f>COUNTIF($A$9:A182,A182)</f>
        <v>3</v>
      </c>
      <c r="C182" s="13" t="s">
        <v>428</v>
      </c>
      <c r="D182" s="26" t="s">
        <v>429</v>
      </c>
      <c r="E182" s="18" t="s">
        <v>149</v>
      </c>
      <c r="F182" s="27">
        <v>1.5</v>
      </c>
      <c r="G182" s="16">
        <v>0.1</v>
      </c>
      <c r="H182" s="17" t="str">
        <f t="shared" si="4"/>
        <v>&gt;=10%</v>
      </c>
      <c r="I182" s="19" t="str">
        <f t="shared" si="5"/>
        <v>2026-07-24|GDTC|16:24:00</v>
      </c>
    </row>
    <row r="183" spans="1:9" ht="20.100000000000001" customHeight="1">
      <c r="A183" s="11">
        <v>46230</v>
      </c>
      <c r="B183" s="12">
        <f>COUNTIF($A$9:A183,A183)</f>
        <v>1</v>
      </c>
      <c r="C183" s="13" t="s">
        <v>430</v>
      </c>
      <c r="D183" s="26" t="s">
        <v>431</v>
      </c>
      <c r="E183" s="18" t="s">
        <v>149</v>
      </c>
      <c r="F183" s="27">
        <v>8.08</v>
      </c>
      <c r="G183" s="16">
        <v>1.6237999999999999</v>
      </c>
      <c r="H183" s="17" t="str">
        <f t="shared" si="4"/>
        <v>&gt;=100%</v>
      </c>
      <c r="I183" s="19" t="str">
        <f t="shared" si="5"/>
        <v>2026-07-27|DFNS|04:01:41</v>
      </c>
    </row>
    <row r="184" spans="1:9" ht="20.100000000000001" customHeight="1">
      <c r="A184" s="11">
        <v>46230</v>
      </c>
      <c r="B184" s="12">
        <f>COUNTIF($A$9:A184,A184)</f>
        <v>2</v>
      </c>
      <c r="C184" s="13" t="s">
        <v>432</v>
      </c>
      <c r="D184" s="26" t="s">
        <v>433</v>
      </c>
      <c r="E184" s="18" t="s">
        <v>149</v>
      </c>
      <c r="F184" s="27">
        <v>6.21</v>
      </c>
      <c r="G184" s="16">
        <v>0.60060000000000002</v>
      </c>
      <c r="H184" s="17" t="str">
        <f t="shared" si="4"/>
        <v>&gt;=50%</v>
      </c>
      <c r="I184" s="19" t="str">
        <f t="shared" si="5"/>
        <v>2026-07-27|EDBL|08:17:45</v>
      </c>
    </row>
    <row r="185" spans="1:9" ht="20.100000000000001" customHeight="1">
      <c r="A185" s="11">
        <v>46230</v>
      </c>
      <c r="B185" s="12">
        <f>COUNTIF($A$9:A185,A185)</f>
        <v>3</v>
      </c>
      <c r="C185" s="13" t="s">
        <v>434</v>
      </c>
      <c r="D185" s="26" t="s">
        <v>435</v>
      </c>
      <c r="E185" s="18" t="s">
        <v>149</v>
      </c>
      <c r="F185" s="27">
        <v>3.25</v>
      </c>
      <c r="G185" s="16">
        <v>0.2923</v>
      </c>
      <c r="H185" s="17" t="str">
        <f t="shared" si="4"/>
        <v>&gt;=20%</v>
      </c>
      <c r="I185" s="19" t="str">
        <f t="shared" si="5"/>
        <v>2026-07-27|ENTX|08:45:33</v>
      </c>
    </row>
    <row r="186" spans="1:9" ht="20.100000000000001" customHeight="1">
      <c r="A186" s="11">
        <v>46230</v>
      </c>
      <c r="B186" s="12">
        <f>COUNTIF($A$9:A186,A186)</f>
        <v>4</v>
      </c>
      <c r="C186" s="13" t="s">
        <v>436</v>
      </c>
      <c r="D186" s="26" t="s">
        <v>246</v>
      </c>
      <c r="E186" s="18" t="s">
        <v>149</v>
      </c>
      <c r="F186" s="27">
        <v>3.1800000667599999</v>
      </c>
      <c r="G186" s="16">
        <v>0.9214</v>
      </c>
      <c r="H186" s="17" t="str">
        <f t="shared" si="4"/>
        <v>&gt;=50%</v>
      </c>
      <c r="I186" s="19" t="str">
        <f t="shared" si="5"/>
        <v>2026-07-27|BIYA|09:35:31</v>
      </c>
    </row>
    <row r="187" spans="1:9" ht="20.100000000000001" customHeight="1">
      <c r="A187" s="11">
        <v>46230</v>
      </c>
      <c r="B187" s="12">
        <f>COUNTIF($A$9:A187,A187)</f>
        <v>5</v>
      </c>
      <c r="C187" s="13" t="s">
        <v>437</v>
      </c>
      <c r="D187" s="26" t="s">
        <v>438</v>
      </c>
      <c r="E187" s="18" t="s">
        <v>149</v>
      </c>
      <c r="F187" s="27">
        <v>2.99909996986</v>
      </c>
      <c r="G187" s="16">
        <v>0.16699999999999998</v>
      </c>
      <c r="H187" s="17" t="str">
        <f t="shared" si="4"/>
        <v>&gt;=10%</v>
      </c>
      <c r="I187" s="19" t="str">
        <f t="shared" si="5"/>
        <v>2026-07-27|LVWR|09:49:08</v>
      </c>
    </row>
    <row r="188" spans="1:9" ht="20.100000000000001" customHeight="1">
      <c r="A188" s="11">
        <v>46230</v>
      </c>
      <c r="B188" s="12">
        <f>COUNTIF($A$9:A188,A188)</f>
        <v>6</v>
      </c>
      <c r="C188" s="13" t="s">
        <v>439</v>
      </c>
      <c r="D188" s="26" t="s">
        <v>351</v>
      </c>
      <c r="E188" s="18" t="s">
        <v>149</v>
      </c>
      <c r="F188" s="27">
        <v>0.54110002517699995</v>
      </c>
      <c r="G188" s="16">
        <v>0.39750000000000002</v>
      </c>
      <c r="H188" s="17" t="str">
        <f t="shared" si="4"/>
        <v>&gt;=30%</v>
      </c>
      <c r="I188" s="19" t="str">
        <f t="shared" si="5"/>
        <v>2026-07-27|KIDZ|10:39:38</v>
      </c>
    </row>
    <row r="189" spans="1:9" ht="20.100000000000001" customHeight="1">
      <c r="A189" s="11">
        <v>46231</v>
      </c>
      <c r="B189" s="12">
        <f>COUNTIF($A$9:A189,A189)</f>
        <v>1</v>
      </c>
      <c r="C189" s="13" t="s">
        <v>440</v>
      </c>
      <c r="D189" s="26" t="s">
        <v>441</v>
      </c>
      <c r="E189" s="18" t="s">
        <v>149</v>
      </c>
      <c r="F189" s="27">
        <v>4.79</v>
      </c>
      <c r="G189" s="16">
        <v>0.7077</v>
      </c>
      <c r="H189" s="17" t="str">
        <f t="shared" si="4"/>
        <v>&gt;=50%</v>
      </c>
      <c r="I189" s="19" t="str">
        <f t="shared" si="5"/>
        <v>2026-07-28|INLF|04:07:00</v>
      </c>
    </row>
    <row r="190" spans="1:9" ht="20.100000000000001" customHeight="1">
      <c r="A190" s="11">
        <v>46231</v>
      </c>
      <c r="B190" s="12">
        <f>COUNTIF($A$9:A190,A190)</f>
        <v>2</v>
      </c>
      <c r="C190" s="13" t="s">
        <v>442</v>
      </c>
      <c r="D190" s="26" t="s">
        <v>443</v>
      </c>
      <c r="E190" s="18" t="s">
        <v>149</v>
      </c>
      <c r="F190" s="27">
        <v>2.1800000667599999</v>
      </c>
      <c r="G190" s="16">
        <v>1.8028</v>
      </c>
      <c r="H190" s="17" t="str">
        <f t="shared" si="4"/>
        <v>&gt;=100%</v>
      </c>
      <c r="I190" s="19" t="str">
        <f t="shared" si="5"/>
        <v>2026-07-28|STKH|12:42:03</v>
      </c>
    </row>
    <row r="191" spans="1:9" ht="20.100000000000001" customHeight="1">
      <c r="A191" s="11">
        <v>46232</v>
      </c>
      <c r="B191" s="12">
        <f>COUNTIF($A$9:A191,A191)</f>
        <v>1</v>
      </c>
      <c r="C191" s="13" t="s">
        <v>444</v>
      </c>
      <c r="D191" s="26" t="s">
        <v>431</v>
      </c>
      <c r="E191" s="18" t="s">
        <v>149</v>
      </c>
      <c r="F191" s="27">
        <v>33.1</v>
      </c>
      <c r="G191" s="16">
        <v>1.919</v>
      </c>
      <c r="H191" s="17" t="str">
        <f t="shared" si="4"/>
        <v>&gt;=100%</v>
      </c>
      <c r="I191" s="19" t="str">
        <f t="shared" si="5"/>
        <v>2026-07-29|DFNS|05:26:15</v>
      </c>
    </row>
    <row r="192" spans="1:9" ht="20.100000000000001" customHeight="1">
      <c r="A192" s="11">
        <v>46232</v>
      </c>
      <c r="B192" s="12">
        <f>COUNTIF($A$9:A192,A192)</f>
        <v>2</v>
      </c>
      <c r="C192" s="13" t="s">
        <v>445</v>
      </c>
      <c r="D192" s="26" t="s">
        <v>446</v>
      </c>
      <c r="E192" s="18" t="s">
        <v>149</v>
      </c>
      <c r="F192" s="27">
        <v>2.8117000000000001</v>
      </c>
      <c r="G192" s="16">
        <v>0.61819999999999997</v>
      </c>
      <c r="H192" s="17" t="str">
        <f t="shared" si="4"/>
        <v>&gt;=50%</v>
      </c>
      <c r="I192" s="19" t="str">
        <f t="shared" si="5"/>
        <v>2026-07-29|NCRA|08:17:26</v>
      </c>
    </row>
    <row r="193" spans="1:9" ht="20.100000000000001" customHeight="1">
      <c r="A193" s="11">
        <v>46232</v>
      </c>
      <c r="B193" s="12">
        <f>COUNTIF($A$9:A193,A193)</f>
        <v>3</v>
      </c>
      <c r="C193" s="13" t="s">
        <v>447</v>
      </c>
      <c r="D193" s="26" t="s">
        <v>448</v>
      </c>
      <c r="E193" s="18" t="s">
        <v>149</v>
      </c>
      <c r="F193" s="27">
        <v>5.0399999618500004</v>
      </c>
      <c r="G193" s="16">
        <v>0.4385</v>
      </c>
      <c r="H193" s="17" t="str">
        <f t="shared" si="4"/>
        <v>&gt;=30%</v>
      </c>
      <c r="I193" s="19" t="str">
        <f t="shared" si="5"/>
        <v>2026-07-29|AMIX|09:34:26</v>
      </c>
    </row>
    <row r="194" spans="1:9" ht="20.100000000000001" customHeight="1">
      <c r="A194" s="11">
        <v>46233</v>
      </c>
      <c r="B194" s="12">
        <f>COUNTIF($A$9:A194,A194)</f>
        <v>1</v>
      </c>
      <c r="C194" s="13" t="s">
        <v>449</v>
      </c>
      <c r="D194" s="26" t="s">
        <v>192</v>
      </c>
      <c r="E194" s="18" t="s">
        <v>149</v>
      </c>
      <c r="F194" s="27">
        <v>17.79</v>
      </c>
      <c r="G194" s="16">
        <v>0.34909999999999997</v>
      </c>
      <c r="H194" s="17" t="str">
        <f t="shared" si="4"/>
        <v>&gt;=30%</v>
      </c>
      <c r="I194" s="19" t="str">
        <f t="shared" si="5"/>
        <v>2026-07-30|PN|08:25:46</v>
      </c>
    </row>
    <row r="195" spans="1:9" ht="20.100000000000001" customHeight="1">
      <c r="A195" s="11">
        <v>46233</v>
      </c>
      <c r="B195" s="12">
        <f>COUNTIF($A$9:A195,A195)</f>
        <v>2</v>
      </c>
      <c r="C195" s="13" t="s">
        <v>450</v>
      </c>
      <c r="D195" s="26" t="s">
        <v>451</v>
      </c>
      <c r="E195" s="18" t="s">
        <v>149</v>
      </c>
      <c r="F195" s="27">
        <v>5.3449999999999998</v>
      </c>
      <c r="G195" s="16">
        <v>0.19739999999999999</v>
      </c>
      <c r="H195" s="17" t="str">
        <f t="shared" si="4"/>
        <v>&gt;=10%</v>
      </c>
      <c r="I195" s="19" t="str">
        <f t="shared" si="5"/>
        <v>2026-07-30|NUWE|08:34:40</v>
      </c>
    </row>
    <row r="196" spans="1:9" ht="20.100000000000001" customHeight="1">
      <c r="A196" s="11">
        <v>46233</v>
      </c>
      <c r="B196" s="12">
        <f>COUNTIF($A$9:A196,A196)</f>
        <v>3</v>
      </c>
      <c r="C196" s="13" t="s">
        <v>452</v>
      </c>
      <c r="D196" s="26" t="s">
        <v>453</v>
      </c>
      <c r="E196" s="18" t="s">
        <v>149</v>
      </c>
      <c r="F196" s="27">
        <v>0.392599999905</v>
      </c>
      <c r="G196" s="16">
        <v>0.32450000000000001</v>
      </c>
      <c r="H196" s="17" t="str">
        <f t="shared" si="4"/>
        <v>&gt;=30%</v>
      </c>
      <c r="I196" s="19" t="str">
        <f t="shared" si="5"/>
        <v>2026-07-30|YOUL|09:34:50</v>
      </c>
    </row>
    <row r="197" spans="1:9" ht="20.100000000000001" customHeight="1">
      <c r="A197" s="11">
        <v>46233</v>
      </c>
      <c r="B197" s="12">
        <f>COUNTIF($A$9:A197,A197)</f>
        <v>4</v>
      </c>
      <c r="C197" s="13" t="s">
        <v>454</v>
      </c>
      <c r="D197" s="26" t="s">
        <v>455</v>
      </c>
      <c r="E197" s="18" t="s">
        <v>149</v>
      </c>
      <c r="F197" s="27">
        <v>0.44749999046299999</v>
      </c>
      <c r="G197" s="16">
        <v>5.7039</v>
      </c>
      <c r="H197" s="17" t="str">
        <f t="shared" si="4"/>
        <v>&gt;=100%</v>
      </c>
      <c r="I197" s="19" t="str">
        <f t="shared" si="5"/>
        <v>2026-07-30|CYCU|10:04:44</v>
      </c>
    </row>
    <row r="198" spans="1:9" ht="20.100000000000001" customHeight="1">
      <c r="A198" s="11">
        <v>46233</v>
      </c>
      <c r="B198" s="12">
        <f>COUNTIF($A$9:A198,A198)</f>
        <v>5</v>
      </c>
      <c r="C198" s="13" t="s">
        <v>456</v>
      </c>
      <c r="D198" s="26" t="s">
        <v>457</v>
      </c>
      <c r="E198" s="18" t="s">
        <v>149</v>
      </c>
      <c r="F198" s="27">
        <v>0.488200008869</v>
      </c>
      <c r="G198" s="16">
        <v>1.2737000000000001</v>
      </c>
      <c r="H198" s="17" t="str">
        <f t="shared" si="4"/>
        <v>&gt;=100%</v>
      </c>
      <c r="I198" s="19" t="str">
        <f t="shared" si="5"/>
        <v>2026-07-30|GCTK|12:55:00</v>
      </c>
    </row>
    <row r="199" spans="1:9" ht="20.100000000000001" customHeight="1">
      <c r="A199" s="11">
        <v>46234</v>
      </c>
      <c r="B199" s="12">
        <f>COUNTIF($A$9:A199,A199)</f>
        <v>1</v>
      </c>
      <c r="C199" s="13" t="s">
        <v>458</v>
      </c>
      <c r="D199" s="26" t="s">
        <v>459</v>
      </c>
      <c r="E199" s="18" t="s">
        <v>149</v>
      </c>
      <c r="F199" s="27">
        <v>0.1167</v>
      </c>
      <c r="G199" s="16">
        <v>0.45500000000000002</v>
      </c>
      <c r="H199" s="17" t="str">
        <f t="shared" si="4"/>
        <v>&gt;=30%</v>
      </c>
      <c r="I199" s="19" t="str">
        <f t="shared" si="5"/>
        <v>2026-07-31|WETO|04:39:37</v>
      </c>
    </row>
    <row r="200" spans="1:9" ht="20.100000000000001" customHeight="1">
      <c r="A200" s="11">
        <v>46234</v>
      </c>
      <c r="B200" s="12">
        <f>COUNTIF($A$9:A200,A200)</f>
        <v>2</v>
      </c>
      <c r="C200" s="13" t="s">
        <v>460</v>
      </c>
      <c r="D200" s="26" t="s">
        <v>294</v>
      </c>
      <c r="E200" s="18" t="s">
        <v>149</v>
      </c>
      <c r="F200" s="27">
        <v>4.78</v>
      </c>
      <c r="G200" s="16">
        <v>2.9268000000000001</v>
      </c>
      <c r="H200" s="17" t="str">
        <f t="shared" si="4"/>
        <v>&gt;=100%</v>
      </c>
      <c r="I200" s="19" t="str">
        <f t="shared" si="5"/>
        <v>2026-07-31|FCUV|08:22:16</v>
      </c>
    </row>
    <row r="201" spans="1:9" ht="20.100000000000001" customHeight="1">
      <c r="A201" s="11">
        <v>46234</v>
      </c>
      <c r="B201" s="12">
        <f>COUNTIF($A$9:A201,A201)</f>
        <v>3</v>
      </c>
      <c r="C201" s="13" t="s">
        <v>461</v>
      </c>
      <c r="D201" s="26" t="s">
        <v>462</v>
      </c>
      <c r="E201" s="18" t="s">
        <v>149</v>
      </c>
      <c r="F201" s="27">
        <v>7.1999998092700004</v>
      </c>
      <c r="G201" s="16">
        <v>0.29170000000000001</v>
      </c>
      <c r="H201" s="17" t="str">
        <f t="shared" ref="H201:H236" si="6">IF(G201&gt;=100%,"&gt;=100%",IF(G201&gt;=50%,"&gt;=50%",IF(G201&gt;=30%,"&gt;=30%",IF(G201&gt;=20%,"&gt;=20%",IF(G201&gt;=10%,"&gt;=10%",IF(G201&gt;=5%,"&gt;=5%","&lt;5%"))))))</f>
        <v>&gt;=20%</v>
      </c>
      <c r="I201" s="19" t="str">
        <f t="shared" ref="I201:I236" si="7">TEXT(A201,"yyyy-mm-dd")&amp;"|"&amp;D201&amp;"|"&amp;C201</f>
        <v>2026-07-31|FFAI|11:02:09</v>
      </c>
    </row>
    <row r="202" spans="1:9" ht="20.100000000000001" customHeight="1">
      <c r="A202" s="11">
        <v>46234</v>
      </c>
      <c r="B202" s="12">
        <f>COUNTIF($A$9:A202,A202)</f>
        <v>4</v>
      </c>
      <c r="C202" s="13" t="s">
        <v>463</v>
      </c>
      <c r="D202" s="26" t="s">
        <v>464</v>
      </c>
      <c r="E202" s="18" t="s">
        <v>149</v>
      </c>
      <c r="F202" s="27">
        <v>3.4498999118799998</v>
      </c>
      <c r="G202" s="16">
        <v>0.21160000000000001</v>
      </c>
      <c r="H202" s="17" t="str">
        <f t="shared" si="6"/>
        <v>&gt;=20%</v>
      </c>
      <c r="I202" s="19" t="str">
        <f t="shared" si="7"/>
        <v>2026-07-31|LFS|11:48:09</v>
      </c>
    </row>
    <row r="203" spans="1:9" ht="20.100000000000001" customHeight="1">
      <c r="A203" s="11">
        <v>46234</v>
      </c>
      <c r="B203" s="12">
        <f>COUNTIF($A$9:A203,A203)</f>
        <v>5</v>
      </c>
      <c r="C203" s="13" t="s">
        <v>465</v>
      </c>
      <c r="D203" s="26" t="s">
        <v>466</v>
      </c>
      <c r="E203" s="18" t="s">
        <v>149</v>
      </c>
      <c r="F203" s="27">
        <v>0.63010001182599995</v>
      </c>
      <c r="G203" s="16">
        <v>0.60289999999999999</v>
      </c>
      <c r="H203" s="17" t="str">
        <f t="shared" si="6"/>
        <v>&gt;=50%</v>
      </c>
      <c r="I203" s="19" t="str">
        <f t="shared" si="7"/>
        <v>2026-07-31|CIGL|14:33:08</v>
      </c>
    </row>
    <row r="204" spans="1:9" ht="20.100000000000001" customHeight="1">
      <c r="A204" s="11">
        <v>46234</v>
      </c>
      <c r="B204" s="12">
        <f>COUNTIF($A$9:A204,A204)</f>
        <v>6</v>
      </c>
      <c r="C204" s="13" t="s">
        <v>467</v>
      </c>
      <c r="D204" s="26" t="s">
        <v>468</v>
      </c>
      <c r="E204" s="18" t="s">
        <v>149</v>
      </c>
      <c r="F204" s="27">
        <v>0.78759998083100002</v>
      </c>
      <c r="G204" s="16">
        <v>0.39659999999999995</v>
      </c>
      <c r="H204" s="17" t="str">
        <f t="shared" si="6"/>
        <v>&gt;=30%</v>
      </c>
      <c r="I204" s="19" t="str">
        <f t="shared" si="7"/>
        <v>2026-07-31|ZEO|14:38:10</v>
      </c>
    </row>
    <row r="205" spans="1:9" ht="20.100000000000001" customHeight="1"/>
    <row r="206" spans="1:9" ht="20.100000000000001" customHeight="1"/>
    <row r="207" spans="1:9" ht="20.100000000000001" customHeight="1"/>
    <row r="208" spans="1:9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</sheetData>
  <mergeCells count="4">
    <mergeCell ref="A1:I1"/>
    <mergeCell ref="A2:I2"/>
    <mergeCell ref="A3:I3"/>
    <mergeCell ref="A4:I4"/>
  </mergeCells>
  <phoneticPr fontId="11" type="noConversion"/>
  <conditionalFormatting sqref="G9:G204">
    <cfRule type="expression" dxfId="9" priority="1">
      <formula>G9&gt;=1</formula>
    </cfRule>
    <cfRule type="expression" dxfId="8" priority="2">
      <formula>AND(G9&gt;=0.5,G9&lt;1)</formula>
    </cfRule>
    <cfRule type="expression" dxfId="7" priority="3">
      <formula>AND(G9&gt;=0.3,G9&lt;0.5)</formula>
    </cfRule>
    <cfRule type="expression" dxfId="6" priority="4">
      <formula>AND(G9&gt;=0.2,G9&lt;0.3)</formula>
    </cfRule>
    <cfRule type="expression" dxfId="5" priority="5">
      <formula>AND(G9&gt;=0.1,G9&lt;0.2)</formula>
    </cfRule>
    <cfRule type="expression" dxfId="4" priority="6">
      <formula>G9&gt;=1</formula>
    </cfRule>
    <cfRule type="expression" dxfId="3" priority="7">
      <formula>AND(G9&gt;=0.5,G9&lt;1)</formula>
    </cfRule>
    <cfRule type="expression" dxfId="2" priority="8">
      <formula>AND(G9&gt;=0.3,G9&lt;0.5)</formula>
    </cfRule>
    <cfRule type="expression" dxfId="1" priority="9">
      <formula>AND(G9&gt;=0.2,G9&lt;0.3)</formula>
    </cfRule>
    <cfRule type="expression" dxfId="0" priority="10">
      <formula>AND(G9&gt;=0.1,G9&lt;0.2)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국장</vt:lpstr>
      <vt:lpstr>미장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Dylan Yun</cp:lastModifiedBy>
  <dcterms:modified xsi:type="dcterms:W3CDTF">2026-08-02T00:22:19Z</dcterms:modified>
</cp:coreProperties>
</file>